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20" windowWidth="11355" windowHeight="9150" firstSheet="1" activeTab="1"/>
  </bookViews>
  <sheets>
    <sheet name="EXAM PROG.(Day)" sheetId="20" state="hidden" r:id="rId1"/>
    <sheet name="Course Offer(Day)" sheetId="22" r:id="rId2"/>
    <sheet name="Exam (EVE)" sheetId="24" state="hidden" r:id="rId3"/>
    <sheet name="Sheet1" sheetId="30" state="hidden" r:id="rId4"/>
    <sheet name="Course offer(EVE)" sheetId="25" state="hidden" r:id="rId5"/>
    <sheet name="Level combination (Day)" sheetId="2" state="hidden" r:id="rId6"/>
    <sheet name="2.05.11 Slot C" sheetId="26" state="hidden" r:id="rId7"/>
    <sheet name="2.05.11 SLOT B" sheetId="27" state="hidden" r:id="rId8"/>
    <sheet name="slot a" sheetId="28" state="hidden" r:id="rId9"/>
    <sheet name="Slot D" sheetId="29" state="hidden" r:id="rId10"/>
  </sheets>
  <externalReferences>
    <externalReference r:id="rId11"/>
  </externalReferences>
  <definedNames>
    <definedName name="_xlnm._FilterDatabase" localSheetId="2" hidden="1">'Exam (EVE)'!$A$6:$G$36</definedName>
    <definedName name="_xlnm._FilterDatabase" localSheetId="5" hidden="1">'Level combination (Day)'!#REF!</definedName>
    <definedName name="_xlnm.Print_Area" localSheetId="1">'Course Offer(Day)'!$A$1:$N$95</definedName>
    <definedName name="_xlnm.Print_Area" localSheetId="0">'EXAM PROG.(Day)'!$1:$22,'EXAM PROG.(Day)'!$24:$79</definedName>
    <definedName name="_xlnm.Print_Titles" localSheetId="0">'EXAM PROG.(Day)'!$1:$5</definedName>
  </definedNames>
  <calcPr calcId="124519"/>
</workbook>
</file>

<file path=xl/calcChain.xml><?xml version="1.0" encoding="utf-8"?>
<calcChain xmlns="http://schemas.openxmlformats.org/spreadsheetml/2006/main">
  <c r="A48" i="22"/>
  <c r="B48" s="1"/>
  <c r="P48"/>
  <c r="Q48"/>
  <c r="R48"/>
  <c r="S48"/>
  <c r="T48"/>
  <c r="U48"/>
  <c r="A46"/>
  <c r="B46" s="1"/>
  <c r="P46"/>
  <c r="Q46"/>
  <c r="R46"/>
  <c r="S46"/>
  <c r="T46"/>
  <c r="U46"/>
  <c r="A44"/>
  <c r="B44" s="1"/>
  <c r="P44"/>
  <c r="Q44"/>
  <c r="R44"/>
  <c r="S44"/>
  <c r="T44"/>
  <c r="U44"/>
  <c r="D76" i="20"/>
  <c r="E36" i="24"/>
  <c r="D36"/>
  <c r="E35"/>
  <c r="D35"/>
  <c r="E34"/>
  <c r="D34"/>
  <c r="E33"/>
  <c r="D33"/>
  <c r="E32"/>
  <c r="D32"/>
  <c r="E31"/>
  <c r="D31"/>
  <c r="E30"/>
  <c r="D30"/>
  <c r="E29"/>
  <c r="D29"/>
  <c r="E28"/>
  <c r="D28"/>
  <c r="E26"/>
  <c r="D26"/>
  <c r="E25"/>
  <c r="D25"/>
  <c r="E24"/>
  <c r="D24"/>
  <c r="E23"/>
  <c r="D23"/>
  <c r="E22"/>
  <c r="D22"/>
  <c r="E21"/>
  <c r="D21"/>
  <c r="E20"/>
  <c r="D20"/>
  <c r="E19"/>
  <c r="D19"/>
  <c r="E18"/>
  <c r="D18"/>
  <c r="E17"/>
  <c r="D17"/>
  <c r="E16"/>
  <c r="D16"/>
  <c r="E15"/>
  <c r="D15"/>
  <c r="E14"/>
  <c r="D14"/>
  <c r="E13"/>
  <c r="D13"/>
  <c r="E9"/>
  <c r="D9"/>
  <c r="E8"/>
  <c r="D8"/>
  <c r="E105" i="25" s="1"/>
  <c r="E7" i="24"/>
  <c r="D7"/>
  <c r="E102" i="25" s="1"/>
  <c r="A5" i="24"/>
  <c r="Y8" i="2"/>
  <c r="AA8"/>
  <c r="AD16"/>
  <c r="AK52"/>
  <c r="AD17"/>
  <c r="AE17"/>
  <c r="AF17"/>
  <c r="AD14"/>
  <c r="AE14" s="1"/>
  <c r="S7"/>
  <c r="U7"/>
  <c r="S8"/>
  <c r="T8"/>
  <c r="H14"/>
  <c r="AK34" s="1"/>
  <c r="I14"/>
  <c r="H16"/>
  <c r="J16"/>
  <c r="H17"/>
  <c r="AK37"/>
  <c r="C8"/>
  <c r="E8"/>
  <c r="D43" i="20"/>
  <c r="D38"/>
  <c r="D30"/>
  <c r="D39"/>
  <c r="D29"/>
  <c r="C6" i="2"/>
  <c r="D6" s="1"/>
  <c r="H6"/>
  <c r="I6"/>
  <c r="J6"/>
  <c r="N6"/>
  <c r="O6"/>
  <c r="P6"/>
  <c r="S6"/>
  <c r="U6" s="1"/>
  <c r="Y6"/>
  <c r="AA6"/>
  <c r="AD6"/>
  <c r="AE6" s="1"/>
  <c r="AI6"/>
  <c r="C7"/>
  <c r="D7" s="1"/>
  <c r="H7"/>
  <c r="AK11" s="1"/>
  <c r="I7"/>
  <c r="N7"/>
  <c r="AK15" s="1"/>
  <c r="Y7"/>
  <c r="Z7" s="1"/>
  <c r="AD7"/>
  <c r="AI7"/>
  <c r="AL27" s="1"/>
  <c r="H8"/>
  <c r="AK12"/>
  <c r="N8"/>
  <c r="O8" s="1"/>
  <c r="AK16"/>
  <c r="AD8"/>
  <c r="AF8" s="1"/>
  <c r="AE8"/>
  <c r="AI8"/>
  <c r="AK8"/>
  <c r="AM8" s="1"/>
  <c r="C9"/>
  <c r="AK9" s="1"/>
  <c r="H9"/>
  <c r="I9"/>
  <c r="N9"/>
  <c r="O9" s="1"/>
  <c r="AK17"/>
  <c r="S9"/>
  <c r="U9" s="1"/>
  <c r="T9"/>
  <c r="Y9"/>
  <c r="AK25"/>
  <c r="AD9"/>
  <c r="AK29" s="1"/>
  <c r="AI9"/>
  <c r="AK10"/>
  <c r="AM10"/>
  <c r="C14"/>
  <c r="AK30" s="1"/>
  <c r="E14"/>
  <c r="N14"/>
  <c r="O14"/>
  <c r="S14"/>
  <c r="U14" s="1"/>
  <c r="T14"/>
  <c r="Y14"/>
  <c r="Z14"/>
  <c r="AA14"/>
  <c r="AI14"/>
  <c r="AK14"/>
  <c r="AL14" s="1"/>
  <c r="AM14"/>
  <c r="C15"/>
  <c r="AK31"/>
  <c r="H15"/>
  <c r="I15"/>
  <c r="N15"/>
  <c r="P15"/>
  <c r="S15"/>
  <c r="AK43"/>
  <c r="Y15"/>
  <c r="Z15"/>
  <c r="AA15"/>
  <c r="AD15"/>
  <c r="AE15" s="1"/>
  <c r="AI15"/>
  <c r="C16"/>
  <c r="E16" s="1"/>
  <c r="N16"/>
  <c r="AK40"/>
  <c r="S16"/>
  <c r="AK44" s="1"/>
  <c r="Y16"/>
  <c r="Z16" s="1"/>
  <c r="AI16"/>
  <c r="C17"/>
  <c r="E17"/>
  <c r="N17"/>
  <c r="P17"/>
  <c r="S17"/>
  <c r="T17"/>
  <c r="U17"/>
  <c r="Y17"/>
  <c r="Z17" s="1"/>
  <c r="AI17"/>
  <c r="AK18"/>
  <c r="AL18" s="1"/>
  <c r="AK22"/>
  <c r="AM22" s="1"/>
  <c r="AK23"/>
  <c r="AL23" s="1"/>
  <c r="AK24"/>
  <c r="AL24"/>
  <c r="AK27"/>
  <c r="AK28"/>
  <c r="AL28" s="1"/>
  <c r="AK33"/>
  <c r="AL33" s="1"/>
  <c r="AK35"/>
  <c r="AM35" s="1"/>
  <c r="AK36"/>
  <c r="AL36"/>
  <c r="AK39"/>
  <c r="AM39" s="1"/>
  <c r="AK45"/>
  <c r="AM45" s="1"/>
  <c r="AK46"/>
  <c r="AL46"/>
  <c r="AK47"/>
  <c r="AL47" s="1"/>
  <c r="AK49"/>
  <c r="AM49" s="1"/>
  <c r="AK51"/>
  <c r="AL51" s="1"/>
  <c r="AK53"/>
  <c r="A15" i="25"/>
  <c r="A18"/>
  <c r="A21"/>
  <c r="A24"/>
  <c r="A27"/>
  <c r="A33"/>
  <c r="A36"/>
  <c r="A39"/>
  <c r="A42"/>
  <c r="A45"/>
  <c r="A51"/>
  <c r="A54"/>
  <c r="A57"/>
  <c r="A60"/>
  <c r="A66"/>
  <c r="A69"/>
  <c r="A72"/>
  <c r="A75"/>
  <c r="A81"/>
  <c r="A84"/>
  <c r="A87"/>
  <c r="A90"/>
  <c r="A96"/>
  <c r="A99"/>
  <c r="A102"/>
  <c r="A105"/>
  <c r="A111"/>
  <c r="A114"/>
  <c r="A117"/>
  <c r="A120"/>
  <c r="A126"/>
  <c r="A129"/>
  <c r="A132"/>
  <c r="A135"/>
  <c r="A27" i="22"/>
  <c r="B27" s="1"/>
  <c r="A29"/>
  <c r="A30"/>
  <c r="B30" s="1"/>
  <c r="A31"/>
  <c r="A34"/>
  <c r="B34" s="1"/>
  <c r="A36"/>
  <c r="B36" s="1"/>
  <c r="A38"/>
  <c r="B38" s="1"/>
  <c r="A40"/>
  <c r="B40" s="1"/>
  <c r="A43"/>
  <c r="B43" s="1"/>
  <c r="A45"/>
  <c r="B45" s="1"/>
  <c r="A47"/>
  <c r="B47" s="1"/>
  <c r="A49"/>
  <c r="B49" s="1"/>
  <c r="A53"/>
  <c r="B53" s="1"/>
  <c r="D17" i="20"/>
  <c r="A54" i="22"/>
  <c r="B54" s="1"/>
  <c r="A55"/>
  <c r="A56"/>
  <c r="B56" s="1"/>
  <c r="A61"/>
  <c r="B61" s="1"/>
  <c r="A62"/>
  <c r="B62" s="1"/>
  <c r="A70"/>
  <c r="B70" s="1"/>
  <c r="A71"/>
  <c r="B71" s="1"/>
  <c r="A72"/>
  <c r="A77"/>
  <c r="B77" s="1"/>
  <c r="A78"/>
  <c r="B78" s="1"/>
  <c r="A79"/>
  <c r="B79" s="1"/>
  <c r="A80"/>
  <c r="B80" s="1"/>
  <c r="A83"/>
  <c r="B83" s="1"/>
  <c r="A84"/>
  <c r="B84" s="1"/>
  <c r="A85"/>
  <c r="B85" s="1"/>
  <c r="A87"/>
  <c r="B87" s="1"/>
  <c r="A92"/>
  <c r="B92" s="1"/>
  <c r="A93"/>
  <c r="B93" s="1"/>
  <c r="A94"/>
  <c r="B94" s="1"/>
  <c r="A2" i="20"/>
  <c r="A5"/>
  <c r="D8"/>
  <c r="M8"/>
  <c r="D9"/>
  <c r="D12"/>
  <c r="D13"/>
  <c r="M17"/>
  <c r="M18"/>
  <c r="D21"/>
  <c r="D22"/>
  <c r="M29"/>
  <c r="D33"/>
  <c r="D34"/>
  <c r="M38"/>
  <c r="M39"/>
  <c r="D42"/>
  <c r="D50"/>
  <c r="M50"/>
  <c r="D51"/>
  <c r="D52"/>
  <c r="M52"/>
  <c r="D53"/>
  <c r="E53" s="1"/>
  <c r="M53"/>
  <c r="D56"/>
  <c r="F56" s="1"/>
  <c r="G56"/>
  <c r="D57"/>
  <c r="D59"/>
  <c r="D63"/>
  <c r="M63"/>
  <c r="D64"/>
  <c r="M64"/>
  <c r="D67"/>
  <c r="D68"/>
  <c r="D72"/>
  <c r="M72"/>
  <c r="E117" i="25"/>
  <c r="E75"/>
  <c r="AK7" i="2"/>
  <c r="AM7" s="1"/>
  <c r="AA7"/>
  <c r="AK6"/>
  <c r="AL6" s="1"/>
  <c r="J15"/>
  <c r="Z8"/>
  <c r="D8"/>
  <c r="T45" i="22"/>
  <c r="U54"/>
  <c r="T62"/>
  <c r="AK21" i="2"/>
  <c r="AM21" s="1"/>
  <c r="J14"/>
  <c r="AL21"/>
  <c r="U83" i="22"/>
  <c r="T83"/>
  <c r="U34"/>
  <c r="T36"/>
  <c r="U36"/>
  <c r="T47"/>
  <c r="R31"/>
  <c r="G53" i="20"/>
  <c r="U49" i="22"/>
  <c r="T80"/>
  <c r="U78"/>
  <c r="T31"/>
  <c r="T30"/>
  <c r="B91"/>
  <c r="T79"/>
  <c r="U79"/>
  <c r="U27"/>
  <c r="T29"/>
  <c r="T27"/>
  <c r="U80"/>
  <c r="T91"/>
  <c r="Q47"/>
  <c r="U62"/>
  <c r="Q40"/>
  <c r="S30"/>
  <c r="S77"/>
  <c r="R53"/>
  <c r="S53"/>
  <c r="U47"/>
  <c r="R47"/>
  <c r="R27"/>
  <c r="T87"/>
  <c r="S71"/>
  <c r="R61"/>
  <c r="P47"/>
  <c r="R36"/>
  <c r="U71"/>
  <c r="S79"/>
  <c r="R56"/>
  <c r="R54"/>
  <c r="T78"/>
  <c r="U55"/>
  <c r="U56"/>
  <c r="S56"/>
  <c r="T77"/>
  <c r="T34"/>
  <c r="T84"/>
  <c r="S54"/>
  <c r="S38"/>
  <c r="U38"/>
  <c r="T56"/>
  <c r="U61"/>
  <c r="S47"/>
  <c r="R70"/>
  <c r="B72"/>
  <c r="S34"/>
  <c r="S31"/>
  <c r="F53" i="20"/>
  <c r="E56"/>
  <c r="R92" i="22"/>
  <c r="R94"/>
  <c r="R72"/>
  <c r="W72" s="1"/>
  <c r="R71"/>
  <c r="T70"/>
  <c r="S94"/>
  <c r="B55"/>
  <c r="Q93"/>
  <c r="U93"/>
  <c r="R93"/>
  <c r="Q61"/>
  <c r="T72"/>
  <c r="P79"/>
  <c r="P54"/>
  <c r="P91"/>
  <c r="P92"/>
  <c r="P78"/>
  <c r="Q78"/>
  <c r="U45"/>
  <c r="U43"/>
  <c r="T43"/>
  <c r="U85"/>
  <c r="S87"/>
  <c r="P83"/>
  <c r="P71"/>
  <c r="Q43"/>
  <c r="S78"/>
  <c r="P72"/>
  <c r="S80"/>
  <c r="S55"/>
  <c r="P93"/>
  <c r="R45"/>
  <c r="P45"/>
  <c r="U72"/>
  <c r="S27"/>
  <c r="R55"/>
  <c r="T85"/>
  <c r="T40"/>
  <c r="T53"/>
  <c r="R40"/>
  <c r="Q34"/>
  <c r="T71"/>
  <c r="T61"/>
  <c r="T54"/>
  <c r="U53"/>
  <c r="U29"/>
  <c r="Q92"/>
  <c r="U92"/>
  <c r="R43"/>
  <c r="S62"/>
  <c r="U77"/>
  <c r="U40"/>
  <c r="T49"/>
  <c r="U31"/>
  <c r="P36"/>
  <c r="S36"/>
  <c r="S29"/>
  <c r="R29"/>
  <c r="R30"/>
  <c r="Q27"/>
  <c r="Q94"/>
  <c r="R91"/>
  <c r="Q91"/>
  <c r="S83"/>
  <c r="R87"/>
  <c r="U94"/>
  <c r="S70"/>
  <c r="Q84"/>
  <c r="R84"/>
  <c r="Q45"/>
  <c r="P87"/>
  <c r="S91"/>
  <c r="U87"/>
  <c r="P84"/>
  <c r="U70"/>
  <c r="T38"/>
  <c r="R38"/>
  <c r="P38"/>
  <c r="T55"/>
  <c r="Q54"/>
  <c r="P53"/>
  <c r="S84"/>
  <c r="Q80"/>
  <c r="R80"/>
  <c r="P80"/>
  <c r="Q83"/>
  <c r="U30"/>
  <c r="P55"/>
  <c r="Q30"/>
  <c r="U84"/>
  <c r="P40"/>
  <c r="P70"/>
  <c r="S72"/>
  <c r="Q38"/>
  <c r="Q87"/>
  <c r="S92"/>
  <c r="P94"/>
  <c r="S45"/>
  <c r="Q55"/>
  <c r="Q71"/>
  <c r="U91"/>
  <c r="S93"/>
  <c r="Q36"/>
  <c r="S43"/>
  <c r="R77"/>
  <c r="P61"/>
  <c r="R83"/>
  <c r="S40"/>
  <c r="Q70"/>
  <c r="S61"/>
  <c r="T92"/>
  <c r="T94"/>
  <c r="R34"/>
  <c r="Q79"/>
  <c r="R79"/>
  <c r="P43"/>
  <c r="Q72"/>
  <c r="P27"/>
  <c r="T93"/>
  <c r="P29"/>
  <c r="Q31"/>
  <c r="Q53"/>
  <c r="P34"/>
  <c r="R85"/>
  <c r="S85"/>
  <c r="Q85"/>
  <c r="R78"/>
  <c r="Q29"/>
  <c r="P31"/>
  <c r="P62"/>
  <c r="Q62"/>
  <c r="R62"/>
  <c r="Q56"/>
  <c r="P56"/>
  <c r="Q49"/>
  <c r="R49"/>
  <c r="S49"/>
  <c r="P30"/>
  <c r="Q77"/>
  <c r="P85"/>
  <c r="P77"/>
  <c r="P49"/>
  <c r="AM43" i="2"/>
  <c r="AL43"/>
  <c r="AM25"/>
  <c r="AL25"/>
  <c r="AL16"/>
  <c r="AM16"/>
  <c r="AM40"/>
  <c r="AL40"/>
  <c r="AM12"/>
  <c r="AL12"/>
  <c r="AM31"/>
  <c r="AL31"/>
  <c r="AM37"/>
  <c r="AL37"/>
  <c r="AL52"/>
  <c r="AM52"/>
  <c r="AL17"/>
  <c r="AM17"/>
  <c r="B29" i="22"/>
  <c r="AM51" i="2"/>
  <c r="E27" i="25"/>
  <c r="E72"/>
  <c r="E99"/>
  <c r="AL49" i="2"/>
  <c r="AL39"/>
  <c r="O17"/>
  <c r="T15"/>
  <c r="Z6"/>
  <c r="J17"/>
  <c r="AM18"/>
  <c r="AM6"/>
  <c r="AA9"/>
  <c r="E6"/>
  <c r="E24" i="25"/>
  <c r="E39"/>
  <c r="E69"/>
  <c r="E84"/>
  <c r="E15"/>
  <c r="E96"/>
  <c r="E111"/>
  <c r="J56" i="20"/>
  <c r="E57" i="25"/>
  <c r="AM46" i="2"/>
  <c r="AL45"/>
  <c r="AK41"/>
  <c r="AM41" s="1"/>
  <c r="AM36"/>
  <c r="AL35"/>
  <c r="AM33"/>
  <c r="AK32"/>
  <c r="AL32" s="1"/>
  <c r="AM27"/>
  <c r="AM24"/>
  <c r="AK20"/>
  <c r="AL20" s="1"/>
  <c r="D17"/>
  <c r="P16"/>
  <c r="D16"/>
  <c r="U15"/>
  <c r="O15"/>
  <c r="E15"/>
  <c r="P14"/>
  <c r="D14"/>
  <c r="AK13"/>
  <c r="AM13" s="1"/>
  <c r="AL10"/>
  <c r="Z9"/>
  <c r="J9"/>
  <c r="J8"/>
  <c r="AF7"/>
  <c r="J7"/>
  <c r="T6"/>
  <c r="I16"/>
  <c r="U8"/>
  <c r="T7"/>
  <c r="AF16"/>
  <c r="E90" i="25"/>
  <c r="E42"/>
  <c r="E87"/>
  <c r="E18"/>
  <c r="E114"/>
  <c r="E33"/>
  <c r="AK38" i="2"/>
  <c r="AL38" s="1"/>
  <c r="AM28"/>
  <c r="O16"/>
  <c r="D15"/>
  <c r="I8"/>
  <c r="AE7"/>
  <c r="I17"/>
  <c r="AE16"/>
  <c r="E21" i="25"/>
  <c r="E36"/>
  <c r="E66"/>
  <c r="E81"/>
  <c r="E132"/>
  <c r="E54"/>
  <c r="AL53" i="2"/>
  <c r="AK19"/>
  <c r="AM19" s="1"/>
  <c r="AM38"/>
  <c r="AM20"/>
  <c r="AL13"/>
  <c r="AM32"/>
  <c r="AL41"/>
  <c r="AL19"/>
  <c r="J53" i="20" l="1"/>
  <c r="G38"/>
  <c r="W46" i="22"/>
  <c r="W49"/>
  <c r="W56"/>
  <c r="E43" i="20"/>
  <c r="G17"/>
  <c r="W44" i="22"/>
  <c r="G30" i="20"/>
  <c r="W36" i="22"/>
  <c r="W40"/>
  <c r="E76" i="20"/>
  <c r="W70" i="22"/>
  <c r="W45"/>
  <c r="W79"/>
  <c r="G8" i="20"/>
  <c r="O8"/>
  <c r="N38"/>
  <c r="W48" i="22"/>
  <c r="P50" i="20"/>
  <c r="O39"/>
  <c r="F12"/>
  <c r="W85" i="22"/>
  <c r="W29"/>
  <c r="W43"/>
  <c r="O17" i="20"/>
  <c r="W92" i="22"/>
  <c r="W87"/>
  <c r="B31"/>
  <c r="E17" i="20"/>
  <c r="O72"/>
  <c r="W77" i="22"/>
  <c r="W54"/>
  <c r="W71"/>
  <c r="W47"/>
  <c r="F64" i="20"/>
  <c r="O29"/>
  <c r="W31" i="22"/>
  <c r="W38"/>
  <c r="W93"/>
  <c r="W91"/>
  <c r="W61"/>
  <c r="G29" i="20"/>
  <c r="G57"/>
  <c r="G52"/>
  <c r="F52"/>
  <c r="E42"/>
  <c r="O53"/>
  <c r="E33"/>
  <c r="G43"/>
  <c r="G51"/>
  <c r="W83" i="22"/>
  <c r="F51" i="20"/>
  <c r="E59"/>
  <c r="E8"/>
  <c r="G59"/>
  <c r="F38"/>
  <c r="P39"/>
  <c r="G42"/>
  <c r="E21"/>
  <c r="G22"/>
  <c r="N29"/>
  <c r="F33"/>
  <c r="N8"/>
  <c r="E51"/>
  <c r="G12"/>
  <c r="W78" i="22"/>
  <c r="W34"/>
  <c r="P18" i="20"/>
  <c r="W55" i="22"/>
  <c r="G63" i="20"/>
  <c r="W53" i="22"/>
  <c r="E38" i="20"/>
  <c r="F57"/>
  <c r="E13"/>
  <c r="E29"/>
  <c r="N53"/>
  <c r="F42"/>
  <c r="O18"/>
  <c r="E9"/>
  <c r="G68"/>
  <c r="E22"/>
  <c r="E34"/>
  <c r="O38"/>
  <c r="G13"/>
  <c r="E57"/>
  <c r="F22"/>
  <c r="P53"/>
  <c r="F43"/>
  <c r="E52"/>
  <c r="P38"/>
  <c r="E12"/>
  <c r="N39"/>
  <c r="E72"/>
  <c r="F63"/>
  <c r="F67"/>
  <c r="N18"/>
  <c r="F13"/>
  <c r="F8"/>
  <c r="P29"/>
  <c r="E63"/>
  <c r="W30" i="22"/>
  <c r="W62"/>
  <c r="W27"/>
  <c r="G33" i="20"/>
  <c r="W80" i="22"/>
  <c r="W84"/>
  <c r="W94"/>
  <c r="F30" i="20"/>
  <c r="E67"/>
  <c r="J30"/>
  <c r="J67"/>
  <c r="K67" s="1"/>
  <c r="S39"/>
  <c r="J63"/>
  <c r="K63" s="1"/>
  <c r="S53"/>
  <c r="J42"/>
  <c r="K42" s="1"/>
  <c r="S38"/>
  <c r="T38" s="1"/>
  <c r="S72"/>
  <c r="T72" s="1"/>
  <c r="J64"/>
  <c r="S50"/>
  <c r="T50" s="1"/>
  <c r="J72"/>
  <c r="K72" s="1"/>
  <c r="J22"/>
  <c r="S18"/>
  <c r="T17" s="1"/>
  <c r="J9"/>
  <c r="J8"/>
  <c r="K8" s="1"/>
  <c r="AL15" i="2"/>
  <c r="AM15"/>
  <c r="AM34"/>
  <c r="AL34"/>
  <c r="AM44"/>
  <c r="AL44"/>
  <c r="AM30"/>
  <c r="AL30"/>
  <c r="AL29"/>
  <c r="AM29"/>
  <c r="J29" i="20"/>
  <c r="K29" s="1"/>
  <c r="AM11" i="2"/>
  <c r="AL11"/>
  <c r="AL9"/>
  <c r="AM9"/>
  <c r="AL7"/>
  <c r="D9"/>
  <c r="E7"/>
  <c r="E45" i="25"/>
  <c r="E51"/>
  <c r="F72" i="20"/>
  <c r="E64"/>
  <c r="N50"/>
  <c r="F17"/>
  <c r="E30"/>
  <c r="AK50" i="2"/>
  <c r="AM47"/>
  <c r="AK42"/>
  <c r="AM23"/>
  <c r="AA17"/>
  <c r="AA16"/>
  <c r="T16"/>
  <c r="AF15"/>
  <c r="AE9"/>
  <c r="P9"/>
  <c r="P8"/>
  <c r="O7"/>
  <c r="AF6"/>
  <c r="F39" i="20"/>
  <c r="AF14" i="2"/>
  <c r="G76" i="20"/>
  <c r="F59"/>
  <c r="AL8" i="2"/>
  <c r="E9"/>
  <c r="E120" i="25"/>
  <c r="E129"/>
  <c r="P72" i="20"/>
  <c r="P64"/>
  <c r="P17"/>
  <c r="P8"/>
  <c r="E135" i="25"/>
  <c r="E126"/>
  <c r="AM53" i="2"/>
  <c r="AK48"/>
  <c r="AL22"/>
  <c r="U16"/>
  <c r="AF9"/>
  <c r="P7"/>
  <c r="J12" i="20"/>
  <c r="K12" s="1"/>
  <c r="J59"/>
  <c r="J39"/>
  <c r="J38"/>
  <c r="K38" s="1"/>
  <c r="J34"/>
  <c r="S29"/>
  <c r="T29" s="1"/>
  <c r="J57"/>
  <c r="K56" s="1"/>
  <c r="J13"/>
  <c r="S8"/>
  <c r="T8" s="1"/>
  <c r="J52"/>
  <c r="J33"/>
  <c r="K33" s="1"/>
  <c r="J50"/>
  <c r="K50" s="1"/>
  <c r="S52"/>
  <c r="J51"/>
  <c r="O50"/>
  <c r="E60" i="25"/>
  <c r="J68" i="20"/>
  <c r="O63"/>
  <c r="P52"/>
  <c r="F50"/>
  <c r="G34"/>
  <c r="G21"/>
  <c r="AK26" i="2"/>
  <c r="S64" i="20"/>
  <c r="S63"/>
  <c r="T63" s="1"/>
  <c r="J21"/>
  <c r="K21" s="1"/>
  <c r="O52"/>
  <c r="G50"/>
  <c r="N72"/>
  <c r="G39"/>
  <c r="N52"/>
  <c r="G9"/>
  <c r="F21"/>
  <c r="F9"/>
  <c r="F34"/>
  <c r="F68"/>
  <c r="O64"/>
  <c r="N63"/>
  <c r="N17"/>
  <c r="E68"/>
  <c r="E50"/>
  <c r="E39"/>
  <c r="J76"/>
  <c r="K76" s="1"/>
  <c r="J17"/>
  <c r="K17" s="1"/>
  <c r="P63"/>
  <c r="N64"/>
  <c r="G64"/>
  <c r="G72"/>
  <c r="G67"/>
  <c r="AM42" i="2" l="1"/>
  <c r="AL42"/>
  <c r="AL48"/>
  <c r="AM48"/>
  <c r="AM50"/>
  <c r="AL50"/>
  <c r="AM26"/>
  <c r="AL26"/>
</calcChain>
</file>

<file path=xl/sharedStrings.xml><?xml version="1.0" encoding="utf-8"?>
<sst xmlns="http://schemas.openxmlformats.org/spreadsheetml/2006/main" count="2363" uniqueCount="565">
  <si>
    <t>Day 1</t>
  </si>
  <si>
    <t>Day 2</t>
  </si>
  <si>
    <t>Day 3</t>
  </si>
  <si>
    <t>Day 4</t>
  </si>
  <si>
    <t>Day</t>
  </si>
  <si>
    <t>Day 5</t>
  </si>
  <si>
    <t>Day 6</t>
  </si>
  <si>
    <t>Course Title</t>
  </si>
  <si>
    <t>No. of Students</t>
  </si>
  <si>
    <t>Course code</t>
  </si>
  <si>
    <t>Daffodil International University</t>
  </si>
  <si>
    <t>Department of Textile Engineering</t>
  </si>
  <si>
    <t>Faculty of Science &amp; Information Technology</t>
  </si>
  <si>
    <t>Course Code</t>
  </si>
  <si>
    <t>Assigned Teacher</t>
  </si>
  <si>
    <t>Credit Hours</t>
  </si>
  <si>
    <t>TE410</t>
  </si>
  <si>
    <t>Industrial attachment</t>
  </si>
  <si>
    <t>TE411</t>
  </si>
  <si>
    <t>Comprehensive viva</t>
  </si>
  <si>
    <t>TE404</t>
  </si>
  <si>
    <t>3+1=4</t>
  </si>
  <si>
    <t>TE407</t>
  </si>
  <si>
    <t>Project(Thesis)</t>
  </si>
  <si>
    <t>TE408</t>
  </si>
  <si>
    <t>TE401</t>
  </si>
  <si>
    <t>Yarn/ Fabric / Textile Coloration/ Apparel Manufacturing III with lab</t>
  </si>
  <si>
    <t>TE405</t>
  </si>
  <si>
    <t>TE409</t>
  </si>
  <si>
    <t>Textile &amp; Environment</t>
  </si>
  <si>
    <t>3+0=3</t>
  </si>
  <si>
    <t>TE406</t>
  </si>
  <si>
    <t>Textile Production Management</t>
  </si>
  <si>
    <t>TE310</t>
  </si>
  <si>
    <t xml:space="preserve">Textile Mill Utilities </t>
  </si>
  <si>
    <t>TE311</t>
  </si>
  <si>
    <t xml:space="preserve">Quality Control in Textile with lab </t>
  </si>
  <si>
    <t>2+1=3</t>
  </si>
  <si>
    <t>TE402</t>
  </si>
  <si>
    <t>Hi-tech Textiles</t>
  </si>
  <si>
    <t>TE306</t>
  </si>
  <si>
    <t>Elements of Machine Dynamics &amp; Design</t>
  </si>
  <si>
    <t>Bangladesh Studies</t>
  </si>
  <si>
    <t>TE308</t>
  </si>
  <si>
    <t>Apparel Manufacturing II with lab</t>
  </si>
  <si>
    <t>TE309</t>
  </si>
  <si>
    <t>Engineering Economics</t>
  </si>
  <si>
    <t>TE303</t>
  </si>
  <si>
    <t>Manufacturing Engineering  with lab</t>
  </si>
  <si>
    <t>TE207</t>
  </si>
  <si>
    <t>Fabric Design &amp; Analysis with lab</t>
  </si>
  <si>
    <t>TE304</t>
  </si>
  <si>
    <t>Textile Coloration II with lab</t>
  </si>
  <si>
    <t>TE305</t>
  </si>
  <si>
    <t>Textile Physics</t>
  </si>
  <si>
    <t>TE302</t>
  </si>
  <si>
    <t>Fabric Manufacturing II with lab</t>
  </si>
  <si>
    <t>TE301</t>
  </si>
  <si>
    <t>CSE210</t>
  </si>
  <si>
    <t>Computer Programming &amp; Graphics with lab</t>
  </si>
  <si>
    <t>CSE206</t>
  </si>
  <si>
    <t>Basic Electrical and Electronic Engineering with lab</t>
  </si>
  <si>
    <t>BUS209</t>
  </si>
  <si>
    <t>Business statistics</t>
  </si>
  <si>
    <t>TE201</t>
  </si>
  <si>
    <t>Textile Chemistry</t>
  </si>
  <si>
    <t>MATH131</t>
  </si>
  <si>
    <t>Mathematics III</t>
  </si>
  <si>
    <t>TE109</t>
  </si>
  <si>
    <t>Textile Raw Materials</t>
  </si>
  <si>
    <t>TE110</t>
  </si>
  <si>
    <t>CSE112</t>
  </si>
  <si>
    <t>Computer Fundamentals with lab</t>
  </si>
  <si>
    <t>Chemistry with lab</t>
  </si>
  <si>
    <t>Mathematics-I</t>
  </si>
  <si>
    <t xml:space="preserve">Daffodil International University                                                                                                                                                                                   </t>
  </si>
  <si>
    <t>Day 7</t>
  </si>
  <si>
    <t>L1T2</t>
  </si>
  <si>
    <t>L3T1</t>
  </si>
  <si>
    <t>L2T2</t>
  </si>
  <si>
    <t>L1T3</t>
  </si>
  <si>
    <t>L2T1</t>
  </si>
  <si>
    <t>L1T1</t>
  </si>
  <si>
    <t>L3T2</t>
  </si>
  <si>
    <t>L2T3</t>
  </si>
  <si>
    <t>L4T1</t>
  </si>
  <si>
    <t>L3T3</t>
  </si>
  <si>
    <t>L4T2</t>
  </si>
  <si>
    <t>Exam Details</t>
  </si>
  <si>
    <t>C3</t>
  </si>
  <si>
    <t>C4</t>
  </si>
  <si>
    <t>C1</t>
  </si>
  <si>
    <t>C2</t>
  </si>
  <si>
    <t>Section</t>
  </si>
  <si>
    <t>Level Term</t>
  </si>
  <si>
    <t>Course No.</t>
  </si>
  <si>
    <t>Level Combination (Day)</t>
  </si>
  <si>
    <t>Section &amp; Assigned Teacher</t>
  </si>
  <si>
    <t>Level Term+ Course N0.</t>
  </si>
  <si>
    <t>Level Term+ Course N0.+Section</t>
  </si>
  <si>
    <t>Level Term+ Course N0.+No. of Students</t>
  </si>
  <si>
    <t xml:space="preserve">Courses Offered for Day shift </t>
  </si>
  <si>
    <t xml:space="preserve">Textile Product evaluation II with lab </t>
  </si>
  <si>
    <t>Time Slot of Examination</t>
  </si>
  <si>
    <t>Slot A</t>
  </si>
  <si>
    <t>Slot B</t>
  </si>
  <si>
    <t>Slot C</t>
  </si>
  <si>
    <t>Date of Examination</t>
  </si>
  <si>
    <t>Slot &amp; Day program</t>
  </si>
  <si>
    <t>Group One</t>
  </si>
  <si>
    <t>Group Two</t>
  </si>
  <si>
    <t>Group 1</t>
  </si>
  <si>
    <t>Group 2</t>
  </si>
  <si>
    <t>Level  Term</t>
  </si>
  <si>
    <t>Group 1  &amp;  2</t>
  </si>
  <si>
    <t>Slot</t>
  </si>
  <si>
    <t xml:space="preserve">Day </t>
  </si>
  <si>
    <t>Section # No. of Students (Teacher's Inittial)</t>
  </si>
  <si>
    <t>Stu. / Course</t>
  </si>
  <si>
    <t>Total</t>
  </si>
  <si>
    <t xml:space="preserve">For L1-T1 #  </t>
  </si>
  <si>
    <t xml:space="preserve">For L4-T2 #  </t>
  </si>
  <si>
    <t xml:space="preserve">For L4-T1 #  </t>
  </si>
  <si>
    <t xml:space="preserve">For L3-T3 #  </t>
  </si>
  <si>
    <t xml:space="preserve">For L3-T2 #  </t>
  </si>
  <si>
    <t xml:space="preserve">For L1-T2 #  </t>
  </si>
  <si>
    <t xml:space="preserve">For L1-T3 #  </t>
  </si>
  <si>
    <t xml:space="preserve">For L2-T1 #  </t>
  </si>
  <si>
    <t xml:space="preserve">For L2-T2 #  </t>
  </si>
  <si>
    <t xml:space="preserve">For L2-T3 #  </t>
  </si>
  <si>
    <t xml:space="preserve">For L3-T1 #  </t>
  </si>
  <si>
    <t>Subject No.</t>
  </si>
  <si>
    <t>Textile Raw Materials - I</t>
  </si>
  <si>
    <t>CSE111</t>
  </si>
  <si>
    <t>Date</t>
  </si>
  <si>
    <t>Course Teacher</t>
  </si>
  <si>
    <t>DAY 1</t>
  </si>
  <si>
    <t>DAY 2</t>
  </si>
  <si>
    <t>DAY 3</t>
  </si>
  <si>
    <t>DAY 4</t>
  </si>
  <si>
    <t>DAY 5</t>
  </si>
  <si>
    <t>DAY 6</t>
  </si>
  <si>
    <t xml:space="preserve">Courses Offered for Evening shift </t>
  </si>
  <si>
    <t>Slot D</t>
  </si>
  <si>
    <t>DAY</t>
  </si>
  <si>
    <t>Chairman, Examination Committee,  FSIT, DIU</t>
  </si>
  <si>
    <t>MATH111</t>
  </si>
  <si>
    <t>Polymer Science</t>
  </si>
  <si>
    <t xml:space="preserve">Mathematics III </t>
  </si>
  <si>
    <t>Engineering Materials &amp; Practice</t>
  </si>
  <si>
    <t>Mathematics I</t>
  </si>
  <si>
    <t>C5</t>
  </si>
  <si>
    <t>Preject / Thesis</t>
  </si>
  <si>
    <t>102, Sukrabad, Mirpur Road, Dhanmondi, Dhaka-1207</t>
  </si>
  <si>
    <t>MPL</t>
  </si>
  <si>
    <t>KC</t>
  </si>
  <si>
    <t>RRR</t>
  </si>
  <si>
    <t>MSZ</t>
  </si>
  <si>
    <t>TAC</t>
  </si>
  <si>
    <t>AT</t>
  </si>
  <si>
    <t>MRR</t>
  </si>
  <si>
    <t>MAB1</t>
  </si>
  <si>
    <t>MRS</t>
  </si>
  <si>
    <t>MSR</t>
  </si>
  <si>
    <t>RIK</t>
  </si>
  <si>
    <t>AI</t>
  </si>
  <si>
    <t>AHM</t>
  </si>
  <si>
    <t>MHR</t>
  </si>
  <si>
    <t>MSB</t>
  </si>
  <si>
    <t>AA</t>
  </si>
  <si>
    <t>MMH</t>
  </si>
  <si>
    <t>MMR</t>
  </si>
  <si>
    <t>AAM</t>
  </si>
  <si>
    <t>NH</t>
  </si>
  <si>
    <t>TA</t>
  </si>
  <si>
    <t>ZU</t>
  </si>
  <si>
    <t>MR</t>
  </si>
  <si>
    <t>KI</t>
  </si>
  <si>
    <t>FN</t>
  </si>
  <si>
    <t>MSU</t>
  </si>
  <si>
    <t>RA</t>
  </si>
  <si>
    <t>Col - 1</t>
  </si>
  <si>
    <t>Col - 2</t>
  </si>
  <si>
    <t>Col - 3</t>
  </si>
  <si>
    <t>Col - 4</t>
  </si>
  <si>
    <t>MAT 103</t>
  </si>
  <si>
    <t>MJU/MPL</t>
  </si>
  <si>
    <t>SM/MRR/AH/AI</t>
  </si>
  <si>
    <t>Room # 706 (  )</t>
  </si>
  <si>
    <t>Col - 5</t>
  </si>
  <si>
    <t>Col - 6</t>
  </si>
  <si>
    <t>Room # 707 (  )</t>
  </si>
  <si>
    <t>CSE122</t>
  </si>
  <si>
    <t>KU</t>
  </si>
  <si>
    <t>SP</t>
  </si>
  <si>
    <t>Administrative Building</t>
  </si>
  <si>
    <t>PHY 114 (SWE)</t>
  </si>
  <si>
    <t>Physics with Lab</t>
  </si>
  <si>
    <t>SWE 122</t>
  </si>
  <si>
    <t>Programming Language</t>
  </si>
  <si>
    <t>MIJ</t>
  </si>
  <si>
    <t>SWE 131</t>
  </si>
  <si>
    <t>Doc. Of Software</t>
  </si>
  <si>
    <t>SWE 213</t>
  </si>
  <si>
    <t>Comp. Algarithoms</t>
  </si>
  <si>
    <t>CSE 312</t>
  </si>
  <si>
    <t>Numerical Method</t>
  </si>
  <si>
    <t>ACC 214</t>
  </si>
  <si>
    <t xml:space="preserve">Accounting </t>
  </si>
  <si>
    <t>AAM+MSM</t>
  </si>
  <si>
    <t>ETE 233</t>
  </si>
  <si>
    <t>Data Communica.</t>
  </si>
  <si>
    <t>FH</t>
  </si>
  <si>
    <t xml:space="preserve">Slot: C            TIME:03:30PM-5:30PM      DATE:02-05-2011 </t>
  </si>
  <si>
    <t>ETE422/ETE413</t>
  </si>
  <si>
    <t xml:space="preserve">Wireless &amp; Mobile </t>
  </si>
  <si>
    <t>Business Statistics</t>
  </si>
  <si>
    <t xml:space="preserve">Textile Coloration IV </t>
  </si>
  <si>
    <t>ETE337</t>
  </si>
  <si>
    <t>Optical Fibre Communication</t>
  </si>
  <si>
    <t>SHA</t>
  </si>
  <si>
    <t>Apparel Manuf. IV with lab</t>
  </si>
  <si>
    <t>CSE412</t>
  </si>
  <si>
    <t>Yarn Manuf IV</t>
  </si>
  <si>
    <t>Opt. Fibre Comm.</t>
  </si>
  <si>
    <t>Artificial Intellig.</t>
  </si>
  <si>
    <t>KB</t>
  </si>
  <si>
    <t>TE 404</t>
  </si>
  <si>
    <t xml:space="preserve">Fabric Manufacturing IV </t>
  </si>
  <si>
    <t>Artificial Intelligence</t>
  </si>
  <si>
    <t>PHY 113</t>
  </si>
  <si>
    <t>Physics I</t>
  </si>
  <si>
    <t>MAT131</t>
  </si>
  <si>
    <t>Textile Mill Utilities</t>
  </si>
  <si>
    <t>DFT205</t>
  </si>
  <si>
    <t>Food Bio Tech</t>
  </si>
  <si>
    <t>DBH, DFH</t>
  </si>
  <si>
    <t>ENG 108</t>
  </si>
  <si>
    <t>English</t>
  </si>
  <si>
    <t>PHY123</t>
  </si>
  <si>
    <t>Physics II</t>
  </si>
  <si>
    <t>AKA</t>
  </si>
  <si>
    <t>Structural Programming</t>
  </si>
  <si>
    <t>CSE 122</t>
  </si>
  <si>
    <t>Structural Prog.</t>
  </si>
  <si>
    <t>ETE111</t>
  </si>
  <si>
    <t>Structured Progra.</t>
  </si>
  <si>
    <t>MOI</t>
  </si>
  <si>
    <t>Structured Programming</t>
  </si>
  <si>
    <t xml:space="preserve">Slot:D             TIME:06:30PM-8:30PM      DATE:02-05-2011 </t>
  </si>
  <si>
    <t>Yarn Manufacturing II with Lab</t>
  </si>
  <si>
    <t>Food Bio Technology</t>
  </si>
  <si>
    <t>DBH</t>
  </si>
  <si>
    <t>DFT108</t>
  </si>
  <si>
    <t>Food Safety</t>
  </si>
  <si>
    <t>DFH</t>
  </si>
  <si>
    <t>ENG108</t>
  </si>
  <si>
    <t>MAT134</t>
  </si>
  <si>
    <t>Mathematics III (12th)</t>
  </si>
  <si>
    <t>MAM</t>
  </si>
  <si>
    <t>CSE413</t>
  </si>
  <si>
    <t>Simulation &amp; Modeling (5th+6th)</t>
  </si>
  <si>
    <t>MZK</t>
  </si>
  <si>
    <t>CSE222</t>
  </si>
  <si>
    <t>OOP (11th)</t>
  </si>
  <si>
    <t>2+6</t>
  </si>
  <si>
    <t>MAT121</t>
  </si>
  <si>
    <t>Math II (13th)</t>
  </si>
  <si>
    <t>EEE221</t>
  </si>
  <si>
    <t>Measurement &amp; Instrument</t>
  </si>
  <si>
    <t>ETE321</t>
  </si>
  <si>
    <t>Digital Signal Process.</t>
  </si>
  <si>
    <t>ZI</t>
  </si>
  <si>
    <t>BBA121</t>
  </si>
  <si>
    <t>Financial &amp; Manag. Ac.</t>
  </si>
  <si>
    <t>EEE213</t>
  </si>
  <si>
    <t>Electronic Device</t>
  </si>
  <si>
    <t xml:space="preserve">Slot:B              TIME:12:30PM-2:00PM      DATE:02-05-2011 </t>
  </si>
  <si>
    <r>
      <t>Seat Plan,</t>
    </r>
    <r>
      <rPr>
        <b/>
        <sz val="14"/>
        <rFont val="Bookman Old Style"/>
        <family val="1"/>
      </rPr>
      <t>Final Examination, Spring'2011</t>
    </r>
  </si>
  <si>
    <r>
      <t>Seat Plan,Final</t>
    </r>
    <r>
      <rPr>
        <b/>
        <sz val="14"/>
        <rFont val="Bookman Old Style"/>
        <family val="1"/>
      </rPr>
      <t xml:space="preserve"> Examination, Spring'2011</t>
    </r>
  </si>
  <si>
    <t>4+4</t>
  </si>
  <si>
    <r>
      <t>Seat Plan,</t>
    </r>
    <r>
      <rPr>
        <b/>
        <sz val="14"/>
        <rFont val="Bookman Old Style"/>
        <family val="1"/>
      </rPr>
      <t>Final Examination, SPRING'2011</t>
    </r>
  </si>
  <si>
    <r>
      <t xml:space="preserve">Seat Plan,Final </t>
    </r>
    <r>
      <rPr>
        <b/>
        <sz val="14"/>
        <rFont val="Bookman Old Style"/>
        <family val="1"/>
      </rPr>
      <t>Examination, Spring'2011</t>
    </r>
  </si>
  <si>
    <t>Room # 701 (NRC, MSB)</t>
  </si>
  <si>
    <t>Room # 702 (AKA, MT)</t>
  </si>
  <si>
    <t>Room # 703 (AAA, FHA)</t>
  </si>
  <si>
    <t>Room # 704 (SM, PS)</t>
  </si>
  <si>
    <t>Room # 705 (MRI, MPL)</t>
  </si>
  <si>
    <t>Room # 706 (FN, MRC)</t>
  </si>
  <si>
    <t>Room # 401 (MSU, NF)</t>
  </si>
  <si>
    <t>Room # 402 (FBS, MRR)</t>
  </si>
  <si>
    <t>Room # 403 (SS1, KU)</t>
  </si>
  <si>
    <t>Room # 301 (RA, RR)</t>
  </si>
  <si>
    <t>Room # 405 (MZK, TNA)</t>
  </si>
  <si>
    <t>Slot: A             TIME: 9:30 AM-11:30AM     DATE: 02-05-2011</t>
  </si>
  <si>
    <t>Room # 701 (SL, RRR)</t>
  </si>
  <si>
    <t>Room # 702 (HM, NA)</t>
  </si>
  <si>
    <t>Room # 703 (SKB, MHR)</t>
  </si>
  <si>
    <t>Room # 704 (FK, MSI)</t>
  </si>
  <si>
    <t>Room # 705 (MSU, MSB )</t>
  </si>
  <si>
    <t>Room # 706 (RA, KAC)</t>
  </si>
  <si>
    <t>Room # 401 (KU, SS1)</t>
  </si>
  <si>
    <t>Room # 402 (MRC, FBS)</t>
  </si>
  <si>
    <t>Room # 403 (MRR, NF)</t>
  </si>
  <si>
    <t>Room # 405 (MT, TNA)</t>
  </si>
  <si>
    <t>Room # 301 (MUP, FHA)</t>
  </si>
  <si>
    <t>Room # 302 (PS, MMR)</t>
  </si>
  <si>
    <t>Room # 303 (AH, MRI)</t>
  </si>
  <si>
    <t>Room # 304 (RKH, AKA )</t>
  </si>
  <si>
    <t>Room # 701 (AAM, KB)</t>
  </si>
  <si>
    <t>Room # 702 (BCD, MIH)</t>
  </si>
  <si>
    <t>Room # 703 (MUP, MJU)</t>
  </si>
  <si>
    <t>Room # 704 (TNA, MT)</t>
  </si>
  <si>
    <t>Room # 705 ( SS, AK)</t>
  </si>
  <si>
    <t>Room # 706 (RR, SM)</t>
  </si>
  <si>
    <t>Room # 707 (FHS, NF)</t>
  </si>
  <si>
    <t>Room # 401 (ZR, SAR)</t>
  </si>
  <si>
    <t>Room # 402 (NH, TAC)</t>
  </si>
  <si>
    <t>Room # 403 (MAB, RIK)</t>
  </si>
  <si>
    <t>Room # 405 (FN, DMA)</t>
  </si>
  <si>
    <t>Room # 301 (AA, MRC)</t>
  </si>
  <si>
    <t>Room # 302 (SS1, KAC)</t>
  </si>
  <si>
    <t>Room # 303 (KU, MHR)</t>
  </si>
  <si>
    <t>Room # 304 ( MPL, MSI )</t>
  </si>
  <si>
    <t>Room # 401.AB (RRR, MSU)</t>
  </si>
  <si>
    <t>Room # 404AB ( MRR, FBS )</t>
  </si>
  <si>
    <t>Room # 405AB (FK, SKB)</t>
  </si>
  <si>
    <t>Room # 501.AB (NA, HM)</t>
  </si>
  <si>
    <t>Room # 701 (SKB, NA)</t>
  </si>
  <si>
    <t>Room # 702 (RRR, MHR)</t>
  </si>
  <si>
    <t>Room # 703 (MSI, MPL)</t>
  </si>
  <si>
    <t>Room # 704 (KAC, MSZ)</t>
  </si>
  <si>
    <t>Room # 705 (AA, DMA )</t>
  </si>
  <si>
    <t>Room # 706 (RIK, TAC  )</t>
  </si>
  <si>
    <t>Room # 401 (MAB, ZR)</t>
  </si>
  <si>
    <t>Room # 402 (SAR, NH)</t>
  </si>
  <si>
    <t>Room # 403 (FHS, AK)</t>
  </si>
  <si>
    <t>Room # 405 (AAM, KB, MMR)</t>
  </si>
  <si>
    <t>MMZ</t>
  </si>
  <si>
    <t>SA</t>
  </si>
  <si>
    <t>SM</t>
  </si>
  <si>
    <t>SS1</t>
  </si>
  <si>
    <t>NAS</t>
  </si>
  <si>
    <t>Retake</t>
  </si>
  <si>
    <t>Ratake C1 Section</t>
  </si>
  <si>
    <t>TE101</t>
  </si>
  <si>
    <t>Introduction to Textile Engineering</t>
  </si>
  <si>
    <t>AK</t>
  </si>
  <si>
    <t>MS</t>
  </si>
  <si>
    <t>MAZ(PT)</t>
  </si>
  <si>
    <t>FHA+</t>
  </si>
  <si>
    <t>Midterm Examination Schedule (Evening), Summer ’ 2011</t>
  </si>
  <si>
    <t>09.7.11</t>
  </si>
  <si>
    <t>10.7.11</t>
  </si>
  <si>
    <t>11.7.11</t>
  </si>
  <si>
    <t>12.7.11</t>
  </si>
  <si>
    <t>13.7.11</t>
  </si>
  <si>
    <t>14.7.11</t>
  </si>
  <si>
    <t>16.7.11</t>
  </si>
  <si>
    <t>WPT-1+AT-1</t>
  </si>
  <si>
    <t>Dr. Md. Ismail Jabiullah</t>
  </si>
  <si>
    <t>Apparel Manufacturing IV with lab</t>
  </si>
  <si>
    <t>Coloration/Apparel-IV</t>
  </si>
  <si>
    <t>TE206</t>
  </si>
  <si>
    <t>Engineering Materials</t>
  </si>
  <si>
    <t>English Language I</t>
  </si>
  <si>
    <t>ENG111</t>
  </si>
  <si>
    <t>English Language II</t>
  </si>
  <si>
    <t>Mathmatics II</t>
  </si>
  <si>
    <t>Chemistry</t>
  </si>
  <si>
    <t xml:space="preserve">   A, B</t>
  </si>
  <si>
    <t>A</t>
  </si>
  <si>
    <t>B</t>
  </si>
  <si>
    <t>C</t>
  </si>
  <si>
    <t>D</t>
  </si>
  <si>
    <t>E</t>
  </si>
  <si>
    <t>F</t>
  </si>
  <si>
    <t>`</t>
  </si>
  <si>
    <t>AA1</t>
  </si>
  <si>
    <t>BB1</t>
  </si>
  <si>
    <t>CC1</t>
  </si>
  <si>
    <t>DD1</t>
  </si>
  <si>
    <t>EE1</t>
  </si>
  <si>
    <t>FF1</t>
  </si>
  <si>
    <t>FF1+A(re)</t>
  </si>
  <si>
    <t>AA1#42(MSZ),BB1#43(MSZ),CC1#41(MSZ),DD1#42(MSZ),EE1#41(MSZ),FF1#41(MSZ)</t>
  </si>
  <si>
    <t>TE 309</t>
  </si>
  <si>
    <t>A(retake)#10(AMK)</t>
  </si>
  <si>
    <t>A#35(MSB)B#28(MSB)C#35(MSB)E#32(MSB)</t>
  </si>
  <si>
    <t>TE 408</t>
  </si>
  <si>
    <t>Special Fabric manufacturing with lab</t>
  </si>
  <si>
    <t>A#24(MMH)</t>
  </si>
  <si>
    <t>A#35(MMR),B#26(MMR),A#34(ZU),A#27(MMH)</t>
  </si>
  <si>
    <t>21/4/2012</t>
  </si>
  <si>
    <t>Final Examination Schedule (Day Shift)</t>
  </si>
  <si>
    <t>22/4/2012</t>
  </si>
  <si>
    <t>23/4/2012</t>
  </si>
  <si>
    <t>24/4/2012</t>
  </si>
  <si>
    <t>25/4/2012</t>
  </si>
  <si>
    <t>26/4/2012</t>
  </si>
  <si>
    <t>28/4/2012</t>
  </si>
  <si>
    <t>Slot A   :    9.30 am-11.30am</t>
  </si>
  <si>
    <t>Slot C   :   3.30 pm --5.30pm</t>
  </si>
  <si>
    <t xml:space="preserve">Slot B   :   12.30 pm-2.30pm </t>
  </si>
  <si>
    <t>Textile coloration/Apparel manufacturing/Fabric manufacturing Iv with lab</t>
  </si>
  <si>
    <t>Textile coloration/Apparel Manufacturing/Yarn Mnufacturing III with lab</t>
  </si>
  <si>
    <t>Slot B   :   12.30 pm-2.30pm</t>
  </si>
  <si>
    <r>
      <t xml:space="preserve">Slot </t>
    </r>
    <r>
      <rPr>
        <sz val="14"/>
        <rFont val="Bookman Old Style"/>
        <family val="1"/>
      </rPr>
      <t>B</t>
    </r>
    <r>
      <rPr>
        <b/>
        <sz val="14"/>
        <rFont val="Bookman Old Style"/>
        <family val="1"/>
      </rPr>
      <t xml:space="preserve">   :   12.30 pm-2.30pm </t>
    </r>
  </si>
  <si>
    <t>Computer Fundamentals</t>
  </si>
  <si>
    <t>Statistics &amp; Probability</t>
  </si>
  <si>
    <t>Physics II (lab)</t>
  </si>
  <si>
    <t>Chemistry (lab)</t>
  </si>
  <si>
    <t>Physics I (Lab)</t>
  </si>
  <si>
    <t>Summer - 2012</t>
  </si>
  <si>
    <t>specialized Yarn production/fabric production/ Wet processing/Apparel manufacturin</t>
  </si>
  <si>
    <t>Textile Testing and Quality control I with lab</t>
  </si>
  <si>
    <t>TE301 +TE132</t>
  </si>
  <si>
    <t>Basic Electrical Engineering with lab + Engineering materials</t>
  </si>
  <si>
    <t>English language II</t>
  </si>
  <si>
    <t>Polymer science</t>
  </si>
  <si>
    <t>Physics II with lab</t>
  </si>
  <si>
    <t>Mathematics II</t>
  </si>
  <si>
    <t>MAT122</t>
  </si>
  <si>
    <t>Phy 122+123</t>
  </si>
  <si>
    <t>TE-133</t>
  </si>
  <si>
    <t>TE-122</t>
  </si>
  <si>
    <t>English language I</t>
  </si>
  <si>
    <t>MAT 111</t>
  </si>
  <si>
    <t>Texttile Raw material II</t>
  </si>
  <si>
    <t>TE-226</t>
  </si>
  <si>
    <t>CHEM 124+125</t>
  </si>
  <si>
    <t>0+3=3</t>
  </si>
  <si>
    <t>0+2=2</t>
  </si>
  <si>
    <t>TE-221</t>
  </si>
  <si>
    <t>Textile wet Processing I</t>
  </si>
  <si>
    <t>TE-222</t>
  </si>
  <si>
    <t>Textile wet Processing I (lab)</t>
  </si>
  <si>
    <t>TE-223</t>
  </si>
  <si>
    <t>Textile Testing &amp; Quality Control-I</t>
  </si>
  <si>
    <t>Textile Testing &amp; Quality Control-I (lab)</t>
  </si>
  <si>
    <t>TE-224</t>
  </si>
  <si>
    <t>TE-225</t>
  </si>
  <si>
    <t>Textile Raw Materials-II</t>
  </si>
  <si>
    <t>GED-211</t>
  </si>
  <si>
    <t>TE-211</t>
  </si>
  <si>
    <t>Yarn Manufacturing I</t>
  </si>
  <si>
    <t>TE-212</t>
  </si>
  <si>
    <t>Yarn Manufacturing I (lab)</t>
  </si>
  <si>
    <t>TE-213</t>
  </si>
  <si>
    <t>Fabric Manufacturing – I</t>
  </si>
  <si>
    <t>TE-214</t>
  </si>
  <si>
    <t>Fabric Manufacturing – I (lab)</t>
  </si>
  <si>
    <t>TE-215</t>
  </si>
  <si>
    <t>2+0=2</t>
  </si>
  <si>
    <t>0+1=1</t>
  </si>
  <si>
    <t xml:space="preserve">Engineering Drawing
</t>
  </si>
  <si>
    <t>Exam Details Mid term &amp; Final</t>
  </si>
  <si>
    <t>TE-311</t>
  </si>
  <si>
    <t>Apparel Maufacturing I</t>
  </si>
  <si>
    <t>TE-231</t>
  </si>
  <si>
    <t>TE-232</t>
  </si>
  <si>
    <t>MKT-231</t>
  </si>
  <si>
    <t>Principle of Marketing</t>
  </si>
  <si>
    <t>Principle of Accounting</t>
  </si>
  <si>
    <t>ACT-231</t>
  </si>
  <si>
    <t>TE-233</t>
  </si>
  <si>
    <t>TE-234</t>
  </si>
  <si>
    <t xml:space="preserve">Manufacturing Engineering </t>
  </si>
  <si>
    <t>Textile Testing &amp; Quality Control III</t>
  </si>
  <si>
    <t xml:space="preserve">Technical Textile </t>
  </si>
  <si>
    <t>Yarn Manufacturing – II</t>
  </si>
  <si>
    <t>Fabric Manufacturing – II</t>
  </si>
  <si>
    <t>Textile Testing and Quality Control-II lab</t>
  </si>
  <si>
    <t>Textile Testing and Quality Control-II</t>
  </si>
  <si>
    <t xml:space="preserve">Yarn Manufacturing – II (lab) </t>
  </si>
  <si>
    <t>Fabric Manufacturing – II (lab)</t>
  </si>
  <si>
    <t>TE-312</t>
  </si>
  <si>
    <t>TE-313</t>
  </si>
  <si>
    <t>TE-314</t>
  </si>
  <si>
    <t>TE-315</t>
  </si>
  <si>
    <t>TE-316</t>
  </si>
  <si>
    <t>TE-317</t>
  </si>
  <si>
    <t>Apparel Maufacturing I (Lab))</t>
  </si>
  <si>
    <t>SLOT B</t>
  </si>
  <si>
    <t>DAY3</t>
  </si>
  <si>
    <t>DAY2</t>
  </si>
  <si>
    <t>SLOT A</t>
  </si>
  <si>
    <t>DAY7</t>
  </si>
  <si>
    <t>DAY1</t>
  </si>
  <si>
    <t>SLOT C</t>
  </si>
  <si>
    <t>DAY6</t>
  </si>
  <si>
    <t>DAY 7</t>
  </si>
  <si>
    <t>DAY4</t>
  </si>
  <si>
    <t>Cr Hours</t>
  </si>
  <si>
    <t>Code</t>
  </si>
  <si>
    <t>TE321</t>
  </si>
  <si>
    <t xml:space="preserve">Textile Wet Processing-II </t>
  </si>
  <si>
    <t>TE323</t>
  </si>
  <si>
    <t>TE-325</t>
  </si>
  <si>
    <t xml:space="preserve">Basic Electrical &amp; Electronic Engineering </t>
  </si>
  <si>
    <t>TE327</t>
  </si>
  <si>
    <t>TE 322</t>
  </si>
  <si>
    <t>TE 326</t>
  </si>
  <si>
    <t>Textile Wet Processing-II (Lab)</t>
  </si>
  <si>
    <t>TE 324</t>
  </si>
  <si>
    <t>Manufacturing Engineering (Lab)</t>
  </si>
  <si>
    <t xml:space="preserve">SLOT B </t>
  </si>
  <si>
    <t>TE419</t>
  </si>
  <si>
    <t>TE-331</t>
  </si>
  <si>
    <t>TE-332</t>
  </si>
  <si>
    <t>Apparel Manufacturing -II (Lab)</t>
  </si>
  <si>
    <t>Economics for Textile Engineers</t>
  </si>
  <si>
    <t>TE-333</t>
  </si>
  <si>
    <t>TE-334</t>
  </si>
  <si>
    <t>TE-335</t>
  </si>
  <si>
    <t>CSE-112</t>
  </si>
  <si>
    <t>STA-131</t>
  </si>
  <si>
    <t>TE-132</t>
  </si>
  <si>
    <t>ENG-122</t>
  </si>
  <si>
    <t>MAT- 122</t>
  </si>
  <si>
    <t>PHY-123</t>
  </si>
  <si>
    <t>PHY-122</t>
  </si>
  <si>
    <t>CHE-124</t>
  </si>
  <si>
    <t>CHE-125</t>
  </si>
  <si>
    <t>MAT-111</t>
  </si>
  <si>
    <t>PHY-111</t>
  </si>
  <si>
    <t>PHY-112</t>
  </si>
  <si>
    <t>TE-111</t>
  </si>
  <si>
    <t>ENG-111</t>
  </si>
  <si>
    <t>Apparel Manufacturing -II</t>
  </si>
  <si>
    <t>Basic Electrical &amp; Electronic Engineering(Lab)</t>
  </si>
  <si>
    <t>Fabric Design &amp; Analysis</t>
  </si>
  <si>
    <t>Fabric Design &amp; Analysis(Lab)</t>
  </si>
  <si>
    <t>TE-235</t>
  </si>
  <si>
    <t>TE411/413/415/417</t>
  </si>
  <si>
    <t>TE412/414/416/418</t>
  </si>
  <si>
    <t>TE4110</t>
  </si>
  <si>
    <t>TE4111</t>
  </si>
  <si>
    <t>TE431</t>
  </si>
  <si>
    <t>TE432</t>
  </si>
  <si>
    <t>TE423/425/427</t>
  </si>
  <si>
    <t xml:space="preserve"> Fabric Manufacturing IV/ Textile Wet Processing IV/ Apparel Manufacturing IV</t>
  </si>
  <si>
    <t>Fabric Manufacturing IV/ Textile Wet Processing IV/ Apparel Manufacturing IV (Lab)</t>
  </si>
  <si>
    <t>TE424/426/428</t>
  </si>
  <si>
    <t>Special Fabric Production /Special Wet Processing / Special Apparel Manufacturing</t>
  </si>
  <si>
    <t>TE4210/4211/4212</t>
  </si>
  <si>
    <t>TE 4213</t>
  </si>
  <si>
    <t>TE4214</t>
  </si>
  <si>
    <t xml:space="preserve">Yarn/ Fabric / Textile Wet Processing/ Apparel Manufacturing III </t>
  </si>
  <si>
    <t>Yarn/ Fabric / Textile Wet Processing/ Apparel Manufacturing III(Lab)</t>
  </si>
  <si>
    <t xml:space="preserve">DAY 7 </t>
  </si>
  <si>
    <t xml:space="preserve">DAY 6 </t>
  </si>
  <si>
    <t>Applications of Computer in Textiles</t>
  </si>
  <si>
    <t>A, B</t>
  </si>
  <si>
    <t>DAY5</t>
  </si>
  <si>
    <t xml:space="preserve">SLOT C </t>
  </si>
  <si>
    <t xml:space="preserve">SLOT A </t>
  </si>
  <si>
    <t xml:space="preserve">DAY 4 </t>
  </si>
  <si>
    <t xml:space="preserve">DAY 2 </t>
  </si>
  <si>
    <t>Spring- 2016</t>
  </si>
  <si>
    <t>For L4-T3 # A, B</t>
  </si>
  <si>
    <t>A,B,C,D</t>
  </si>
  <si>
    <t>A, B, C,D</t>
  </si>
  <si>
    <t>N. B: Pls note the exam. date and slot of red mark courses is changed with Fall 15 schedule, others remain same.</t>
  </si>
  <si>
    <t>Engineering Ethics and Art of Living</t>
  </si>
</sst>
</file>

<file path=xl/styles.xml><?xml version="1.0" encoding="utf-8"?>
<styleSheet xmlns="http://schemas.openxmlformats.org/spreadsheetml/2006/main">
  <numFmts count="1">
    <numFmt numFmtId="164" formatCode="m/d/yyyy;@"/>
  </numFmts>
  <fonts count="98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Bookman Old Style"/>
      <family val="1"/>
    </font>
    <font>
      <sz val="9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sz val="9"/>
      <name val="Arial"/>
    </font>
    <font>
      <i/>
      <sz val="10"/>
      <color indexed="10"/>
      <name val="Arial"/>
      <family val="2"/>
    </font>
    <font>
      <b/>
      <sz val="24"/>
      <color indexed="10"/>
      <name val="Arial"/>
      <family val="2"/>
    </font>
    <font>
      <b/>
      <sz val="10"/>
      <color indexed="15"/>
      <name val="Arial"/>
      <family val="2"/>
    </font>
    <font>
      <sz val="8"/>
      <name val="Garamond"/>
      <family val="1"/>
    </font>
    <font>
      <b/>
      <sz val="28"/>
      <color indexed="8"/>
      <name val="Bookman Old Style"/>
      <family val="1"/>
    </font>
    <font>
      <b/>
      <sz val="16"/>
      <color indexed="8"/>
      <name val="Bookman Old Style"/>
      <family val="1"/>
    </font>
    <font>
      <b/>
      <sz val="22"/>
      <name val="Bookman Old Style"/>
      <family val="1"/>
    </font>
    <font>
      <sz val="10"/>
      <name val="Bookman Old Style"/>
      <family val="1"/>
    </font>
    <font>
      <sz val="11"/>
      <name val="Bookman Old Style"/>
      <family val="1"/>
    </font>
    <font>
      <sz val="12"/>
      <name val="Bookman Old Style"/>
      <family val="1"/>
    </font>
    <font>
      <b/>
      <sz val="12"/>
      <name val="Bookman Old Style"/>
      <family val="1"/>
    </font>
    <font>
      <sz val="12"/>
      <color indexed="10"/>
      <name val="Bookman Old Style"/>
      <family val="1"/>
    </font>
    <font>
      <b/>
      <u/>
      <sz val="22"/>
      <color indexed="8"/>
      <name val="Bookman Old Style"/>
      <family val="1"/>
    </font>
    <font>
      <b/>
      <sz val="14"/>
      <name val="Bookman Old Style"/>
      <family val="1"/>
    </font>
    <font>
      <b/>
      <sz val="24"/>
      <name val="Bookman Old Style"/>
      <family val="1"/>
    </font>
    <font>
      <b/>
      <sz val="14"/>
      <color indexed="9"/>
      <name val="Bookman Old Style"/>
      <family val="1"/>
    </font>
    <font>
      <sz val="14"/>
      <color indexed="9"/>
      <name val="Bookman Old Style"/>
      <family val="1"/>
    </font>
    <font>
      <sz val="14"/>
      <color indexed="10"/>
      <name val="Arial Narrow"/>
      <family val="2"/>
    </font>
    <font>
      <sz val="10"/>
      <name val="Arial Narrow"/>
      <family val="2"/>
    </font>
    <font>
      <sz val="9"/>
      <color indexed="10"/>
      <name val="Arial Narrow"/>
      <family val="2"/>
    </font>
    <font>
      <sz val="10"/>
      <color indexed="10"/>
      <name val="Arial Narrow"/>
      <family val="2"/>
    </font>
    <font>
      <sz val="11"/>
      <color indexed="8"/>
      <name val="Bookman Old Style"/>
      <family val="1"/>
    </font>
    <font>
      <sz val="8"/>
      <name val="Bookman Old Style"/>
      <family val="1"/>
    </font>
    <font>
      <b/>
      <sz val="21"/>
      <color indexed="8"/>
      <name val="Book Antiqua"/>
      <family val="1"/>
    </font>
    <font>
      <b/>
      <sz val="15"/>
      <color indexed="8"/>
      <name val="Book Antiqua"/>
      <family val="1"/>
    </font>
    <font>
      <b/>
      <sz val="14"/>
      <color indexed="8"/>
      <name val="Book Antiqua"/>
      <family val="1"/>
    </font>
    <font>
      <b/>
      <sz val="9"/>
      <name val="Bookman Old Style"/>
      <family val="1"/>
    </font>
    <font>
      <b/>
      <sz val="14"/>
      <name val="Calibri"/>
      <family val="2"/>
    </font>
    <font>
      <b/>
      <sz val="11"/>
      <name val="Cambria"/>
      <family val="1"/>
    </font>
    <font>
      <b/>
      <sz val="10"/>
      <name val="Cambria"/>
      <family val="1"/>
    </font>
    <font>
      <b/>
      <sz val="12"/>
      <name val="Cambria"/>
      <family val="1"/>
    </font>
    <font>
      <b/>
      <sz val="28"/>
      <color indexed="8"/>
      <name val="Cambria"/>
      <family val="1"/>
    </font>
    <font>
      <b/>
      <sz val="14"/>
      <color indexed="8"/>
      <name val="Cambria"/>
      <family val="1"/>
    </font>
    <font>
      <b/>
      <sz val="18"/>
      <color indexed="8"/>
      <name val="Cambria"/>
      <family val="1"/>
    </font>
    <font>
      <b/>
      <sz val="18"/>
      <color indexed="60"/>
      <name val="Cambria"/>
      <family val="1"/>
    </font>
    <font>
      <b/>
      <i/>
      <sz val="18"/>
      <color indexed="60"/>
      <name val="Cambria"/>
      <family val="1"/>
    </font>
    <font>
      <sz val="12"/>
      <name val="Cambria"/>
      <family val="1"/>
    </font>
    <font>
      <i/>
      <sz val="9"/>
      <name val="Cambria"/>
      <family val="1"/>
    </font>
    <font>
      <sz val="9"/>
      <name val="Cambria"/>
      <family val="1"/>
    </font>
    <font>
      <sz val="11"/>
      <name val="Cambria"/>
      <family val="1"/>
    </font>
    <font>
      <sz val="14"/>
      <name val="Calibri"/>
      <family val="2"/>
    </font>
    <font>
      <sz val="10"/>
      <color indexed="8"/>
      <name val="Bookman Old Style"/>
      <family val="1"/>
    </font>
    <font>
      <b/>
      <sz val="10"/>
      <color indexed="8"/>
      <name val="Times New Roman"/>
      <family val="1"/>
    </font>
    <font>
      <b/>
      <sz val="10"/>
      <name val="Cambria"/>
    </font>
    <font>
      <b/>
      <sz val="12"/>
      <color indexed="8"/>
      <name val="Cambria"/>
      <family val="1"/>
    </font>
    <font>
      <sz val="12"/>
      <name val="Arial"/>
    </font>
    <font>
      <sz val="12"/>
      <color indexed="8"/>
      <name val="Arial"/>
      <family val="2"/>
    </font>
    <font>
      <sz val="12"/>
      <name val="Times New Roman"/>
      <family val="1"/>
    </font>
    <font>
      <b/>
      <sz val="12"/>
      <name val="Arial"/>
    </font>
    <font>
      <b/>
      <sz val="12"/>
      <color indexed="8"/>
      <name val="Arial"/>
      <family val="2"/>
    </font>
    <font>
      <b/>
      <sz val="12"/>
      <name val="Cambria"/>
    </font>
    <font>
      <b/>
      <sz val="9"/>
      <name val="Cambria"/>
    </font>
    <font>
      <b/>
      <sz val="11"/>
      <name val="Cambria"/>
    </font>
    <font>
      <b/>
      <sz val="11"/>
      <color indexed="10"/>
      <name val="Cambria"/>
    </font>
    <font>
      <sz val="12"/>
      <color indexed="9"/>
      <name val="Times New Roman"/>
      <family val="1"/>
    </font>
    <font>
      <b/>
      <sz val="11"/>
      <color indexed="9"/>
      <name val="Times New Roman"/>
      <family val="1"/>
    </font>
    <font>
      <b/>
      <u/>
      <sz val="12"/>
      <color indexed="8"/>
      <name val="Cambria"/>
      <family val="1"/>
    </font>
    <font>
      <b/>
      <sz val="14"/>
      <name val="Book Antiqua"/>
      <family val="1"/>
    </font>
    <font>
      <sz val="14"/>
      <name val="Book Antiqua"/>
      <family val="1"/>
    </font>
    <font>
      <b/>
      <sz val="8"/>
      <color indexed="8"/>
      <name val="Book Antiqua"/>
      <family val="1"/>
    </font>
    <font>
      <b/>
      <u/>
      <sz val="14"/>
      <color indexed="8"/>
      <name val="Book Antiqua"/>
      <family val="1"/>
    </font>
    <font>
      <sz val="11"/>
      <name val="Times New Roman"/>
      <family val="1"/>
    </font>
    <font>
      <sz val="14"/>
      <name val="Bookman Old Style"/>
      <family val="1"/>
    </font>
    <font>
      <b/>
      <sz val="11"/>
      <name val="Times New Roman"/>
      <family val="1"/>
    </font>
    <font>
      <b/>
      <sz val="10"/>
      <name val="Bookman Old Style"/>
      <family val="1"/>
    </font>
    <font>
      <b/>
      <sz val="12"/>
      <name val="Book Antiqua"/>
      <family val="1"/>
    </font>
    <font>
      <sz val="10"/>
      <color indexed="47"/>
      <name val="Arial"/>
      <family val="2"/>
    </font>
    <font>
      <sz val="11"/>
      <color indexed="10"/>
      <name val="Cambria"/>
      <family val="1"/>
    </font>
    <font>
      <b/>
      <sz val="11"/>
      <color indexed="10"/>
      <name val="Cambria"/>
      <family val="1"/>
    </font>
    <font>
      <b/>
      <sz val="14"/>
      <color indexed="60"/>
      <name val="Bookman Old Style"/>
      <family val="1"/>
    </font>
    <font>
      <sz val="12"/>
      <color indexed="10"/>
      <name val="Times New Roman"/>
      <family val="1"/>
    </font>
    <font>
      <sz val="11"/>
      <color indexed="10"/>
      <name val="Bookman Old Style"/>
      <family val="1"/>
    </font>
    <font>
      <sz val="8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Garamond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0"/>
      </left>
      <right style="dashed">
        <color indexed="60"/>
      </right>
      <top style="dashed">
        <color indexed="60"/>
      </top>
      <bottom style="dashed">
        <color indexed="6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ashed">
        <color indexed="60"/>
      </right>
      <top style="dashed">
        <color indexed="60"/>
      </top>
      <bottom style="dashed">
        <color indexed="60"/>
      </bottom>
      <diagonal/>
    </border>
    <border>
      <left/>
      <right style="dashed">
        <color indexed="60"/>
      </right>
      <top style="dashed">
        <color indexed="6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5">
    <xf numFmtId="0" fontId="0" fillId="0" borderId="0" xfId="0"/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2" xfId="0" applyFont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0" fillId="0" borderId="0" xfId="0" applyNumberFormat="1" applyFill="1" applyAlignment="1"/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18" fillId="0" borderId="0" xfId="0" applyNumberFormat="1" applyFont="1" applyFill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/>
    <xf numFmtId="0" fontId="16" fillId="0" borderId="0" xfId="0" applyNumberFormat="1" applyFont="1" applyFill="1" applyAlignment="1">
      <alignment wrapText="1"/>
    </xf>
    <xf numFmtId="0" fontId="13" fillId="0" borderId="0" xfId="0" applyNumberFormat="1" applyFont="1" applyFill="1" applyAlignment="1"/>
    <xf numFmtId="0" fontId="3" fillId="0" borderId="0" xfId="0" applyNumberFormat="1" applyFont="1" applyFill="1" applyAlignment="1"/>
    <xf numFmtId="0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 applyProtection="1">
      <alignment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vertical="center"/>
      <protection hidden="1"/>
    </xf>
    <xf numFmtId="0" fontId="24" fillId="0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0" fontId="26" fillId="0" borderId="4" xfId="0" applyNumberFormat="1" applyFont="1" applyFill="1" applyBorder="1" applyAlignment="1">
      <alignment horizontal="center" vertical="center"/>
    </xf>
    <xf numFmtId="0" fontId="26" fillId="0" borderId="1" xfId="0" applyNumberFormat="1" applyFont="1" applyFill="1" applyBorder="1" applyAlignment="1">
      <alignment horizontal="center" vertical="center"/>
    </xf>
    <xf numFmtId="0" fontId="26" fillId="0" borderId="1" xfId="0" applyNumberFormat="1" applyFont="1" applyFill="1" applyBorder="1" applyAlignment="1">
      <alignment horizontal="center" vertical="center" wrapText="1"/>
    </xf>
    <xf numFmtId="0" fontId="26" fillId="0" borderId="0" xfId="0" applyNumberFormat="1" applyFont="1" applyFill="1" applyAlignment="1">
      <alignment horizontal="center" vertical="center"/>
    </xf>
    <xf numFmtId="0" fontId="26" fillId="0" borderId="0" xfId="0" applyNumberFormat="1" applyFont="1" applyFill="1"/>
    <xf numFmtId="0" fontId="27" fillId="0" borderId="4" xfId="0" applyNumberFormat="1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vertical="center"/>
    </xf>
    <xf numFmtId="0" fontId="26" fillId="0" borderId="0" xfId="0" applyNumberFormat="1" applyFont="1" applyFill="1" applyAlignment="1">
      <alignment horizontal="center" vertical="center" wrapText="1"/>
    </xf>
    <xf numFmtId="0" fontId="28" fillId="0" borderId="0" xfId="0" applyNumberFormat="1" applyFont="1" applyFill="1"/>
    <xf numFmtId="0" fontId="26" fillId="0" borderId="0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center" vertical="center" wrapText="1"/>
    </xf>
    <xf numFmtId="0" fontId="32" fillId="4" borderId="0" xfId="0" applyNumberFormat="1" applyFont="1" applyFill="1" applyBorder="1" applyAlignment="1">
      <alignment horizontal="center" vertical="center" textRotation="90"/>
    </xf>
    <xf numFmtId="0" fontId="33" fillId="4" borderId="0" xfId="0" applyNumberFormat="1" applyFont="1" applyFill="1"/>
    <xf numFmtId="0" fontId="33" fillId="4" borderId="0" xfId="0" applyNumberFormat="1" applyFont="1" applyFill="1" applyAlignment="1">
      <alignment horizontal="center" vertical="center"/>
    </xf>
    <xf numFmtId="0" fontId="31" fillId="0" borderId="0" xfId="0" applyNumberFormat="1" applyFont="1" applyFill="1" applyBorder="1" applyAlignment="1">
      <alignment horizontal="center" vertical="center" textRotation="90" wrapText="1"/>
    </xf>
    <xf numFmtId="0" fontId="31" fillId="0" borderId="0" xfId="0" applyNumberFormat="1" applyFont="1" applyFill="1" applyAlignment="1">
      <alignment horizontal="center" vertical="center" textRotation="90" wrapText="1"/>
    </xf>
    <xf numFmtId="0" fontId="9" fillId="0" borderId="1" xfId="0" applyNumberFormat="1" applyFont="1" applyBorder="1" applyAlignment="1" applyProtection="1">
      <alignment horizontal="center" vertical="center"/>
      <protection locked="0" hidden="1"/>
    </xf>
    <xf numFmtId="0" fontId="26" fillId="5" borderId="0" xfId="0" applyNumberFormat="1" applyFont="1" applyFill="1" applyAlignment="1">
      <alignment horizontal="center" vertical="center"/>
    </xf>
    <xf numFmtId="0" fontId="26" fillId="5" borderId="4" xfId="0" applyNumberFormat="1" applyFont="1" applyFill="1" applyBorder="1" applyAlignment="1">
      <alignment horizontal="center" vertical="center"/>
    </xf>
    <xf numFmtId="0" fontId="26" fillId="5" borderId="1" xfId="0" applyNumberFormat="1" applyFont="1" applyFill="1" applyBorder="1" applyAlignment="1">
      <alignment horizontal="center" vertical="center"/>
    </xf>
    <xf numFmtId="0" fontId="26" fillId="5" borderId="1" xfId="0" applyNumberFormat="1" applyFont="1" applyFill="1" applyBorder="1" applyAlignment="1">
      <alignment horizontal="center" vertical="center" wrapText="1"/>
    </xf>
    <xf numFmtId="0" fontId="24" fillId="5" borderId="1" xfId="0" applyNumberFormat="1" applyFont="1" applyFill="1" applyBorder="1" applyAlignment="1">
      <alignment horizontal="center" vertical="center" wrapText="1"/>
    </xf>
    <xf numFmtId="0" fontId="26" fillId="5" borderId="0" xfId="0" applyNumberFormat="1" applyFont="1" applyFill="1" applyAlignment="1">
      <alignment horizontal="center" vertical="center" wrapText="1"/>
    </xf>
    <xf numFmtId="0" fontId="35" fillId="0" borderId="0" xfId="0" applyNumberFormat="1" applyFont="1" applyFill="1" applyAlignment="1"/>
    <xf numFmtId="0" fontId="36" fillId="6" borderId="1" xfId="0" applyNumberFormat="1" applyFont="1" applyFill="1" applyBorder="1" applyAlignment="1">
      <alignment horizontal="center" vertical="center" wrapText="1"/>
    </xf>
    <xf numFmtId="0" fontId="36" fillId="6" borderId="1" xfId="0" applyNumberFormat="1" applyFont="1" applyFill="1" applyBorder="1" applyAlignment="1">
      <alignment horizontal="center" vertical="center"/>
    </xf>
    <xf numFmtId="0" fontId="36" fillId="3" borderId="1" xfId="0" applyNumberFormat="1" applyFont="1" applyFill="1" applyBorder="1" applyAlignment="1">
      <alignment horizontal="center" vertical="center" wrapText="1"/>
    </xf>
    <xf numFmtId="0" fontId="36" fillId="3" borderId="1" xfId="0" applyNumberFormat="1" applyFont="1" applyFill="1" applyBorder="1" applyAlignment="1">
      <alignment horizontal="center" vertical="center"/>
    </xf>
    <xf numFmtId="0" fontId="37" fillId="2" borderId="1" xfId="0" applyNumberFormat="1" applyFont="1" applyFill="1" applyBorder="1" applyAlignment="1">
      <alignment horizontal="center" vertical="center" wrapText="1"/>
    </xf>
    <xf numFmtId="0" fontId="36" fillId="2" borderId="1" xfId="0" applyNumberFormat="1" applyFont="1" applyFill="1" applyBorder="1" applyAlignment="1">
      <alignment horizontal="center" vertical="center"/>
    </xf>
    <xf numFmtId="0" fontId="37" fillId="4" borderId="1" xfId="0" applyNumberFormat="1" applyFont="1" applyFill="1" applyBorder="1" applyAlignment="1">
      <alignment horizontal="center" vertical="center" wrapText="1"/>
    </xf>
    <xf numFmtId="0" fontId="36" fillId="4" borderId="1" xfId="0" applyNumberFormat="1" applyFont="1" applyFill="1" applyBorder="1" applyAlignment="1">
      <alignment horizontal="center" vertical="center"/>
    </xf>
    <xf numFmtId="0" fontId="37" fillId="6" borderId="1" xfId="0" applyNumberFormat="1" applyFont="1" applyFill="1" applyBorder="1" applyAlignment="1">
      <alignment horizontal="center" vertical="center"/>
    </xf>
    <xf numFmtId="0" fontId="37" fillId="6" borderId="1" xfId="0" applyNumberFormat="1" applyFont="1" applyFill="1" applyBorder="1" applyAlignment="1">
      <alignment horizontal="center" vertical="center" wrapText="1"/>
    </xf>
    <xf numFmtId="0" fontId="37" fillId="3" borderId="1" xfId="0" applyNumberFormat="1" applyFont="1" applyFill="1" applyBorder="1" applyAlignment="1">
      <alignment horizontal="center" vertical="center"/>
    </xf>
    <xf numFmtId="0" fontId="37" fillId="3" borderId="1" xfId="0" applyNumberFormat="1" applyFont="1" applyFill="1" applyBorder="1" applyAlignment="1">
      <alignment horizontal="center" vertical="center" wrapText="1"/>
    </xf>
    <xf numFmtId="0" fontId="36" fillId="2" borderId="1" xfId="0" applyNumberFormat="1" applyFont="1" applyFill="1" applyBorder="1" applyAlignment="1">
      <alignment horizontal="center" vertical="center" wrapText="1"/>
    </xf>
    <xf numFmtId="0" fontId="37" fillId="4" borderId="1" xfId="0" applyNumberFormat="1" applyFont="1" applyFill="1" applyBorder="1" applyAlignment="1">
      <alignment horizontal="center" vertical="center"/>
    </xf>
    <xf numFmtId="0" fontId="37" fillId="2" borderId="1" xfId="0" applyNumberFormat="1" applyFont="1" applyFill="1" applyBorder="1" applyAlignment="1">
      <alignment horizontal="center" vertical="center"/>
    </xf>
    <xf numFmtId="0" fontId="38" fillId="0" borderId="1" xfId="0" applyFont="1" applyBorder="1" applyAlignment="1" applyProtection="1">
      <alignment horizontal="center" vertical="center" wrapText="1"/>
      <protection locked="0"/>
    </xf>
    <xf numFmtId="0" fontId="9" fillId="0" borderId="0" xfId="0" applyNumberFormat="1" applyFont="1" applyFill="1" applyAlignment="1">
      <alignment horizontal="center" vertical="center" wrapText="1"/>
    </xf>
    <xf numFmtId="0" fontId="9" fillId="5" borderId="0" xfId="0" applyNumberFormat="1" applyFont="1" applyFill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/>
    <xf numFmtId="0" fontId="9" fillId="5" borderId="0" xfId="0" applyNumberFormat="1" applyFont="1" applyFill="1"/>
    <xf numFmtId="0" fontId="39" fillId="0" borderId="1" xfId="0" applyNumberFormat="1" applyFont="1" applyFill="1" applyBorder="1" applyAlignment="1">
      <alignment horizontal="center" vertical="center"/>
    </xf>
    <xf numFmtId="0" fontId="43" fillId="0" borderId="1" xfId="0" applyNumberFormat="1" applyFont="1" applyFill="1" applyBorder="1" applyAlignment="1">
      <alignment horizontal="center" vertical="center" textRotation="90" wrapText="1"/>
    </xf>
    <xf numFmtId="0" fontId="43" fillId="0" borderId="1" xfId="0" applyNumberFormat="1" applyFont="1" applyFill="1" applyBorder="1" applyAlignment="1">
      <alignment horizontal="center" vertical="center" textRotation="90"/>
    </xf>
    <xf numFmtId="0" fontId="43" fillId="0" borderId="1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Alignment="1">
      <alignment horizontal="center" vertical="center" wrapText="1"/>
    </xf>
    <xf numFmtId="0" fontId="43" fillId="0" borderId="0" xfId="0" applyNumberFormat="1" applyFont="1" applyFill="1" applyAlignment="1">
      <alignment horizontal="center" vertical="center" textRotation="90"/>
    </xf>
    <xf numFmtId="0" fontId="43" fillId="5" borderId="1" xfId="0" applyNumberFormat="1" applyFont="1" applyFill="1" applyBorder="1" applyAlignment="1">
      <alignment horizontal="center" vertical="center" textRotation="90" wrapText="1"/>
    </xf>
    <xf numFmtId="0" fontId="43" fillId="5" borderId="1" xfId="0" applyNumberFormat="1" applyFont="1" applyFill="1" applyBorder="1" applyAlignment="1">
      <alignment horizontal="center" vertical="center" textRotation="90"/>
    </xf>
    <xf numFmtId="0" fontId="43" fillId="5" borderId="1" xfId="0" applyNumberFormat="1" applyFont="1" applyFill="1" applyBorder="1" applyAlignment="1">
      <alignment horizontal="center" vertical="center" wrapText="1"/>
    </xf>
    <xf numFmtId="0" fontId="43" fillId="5" borderId="0" xfId="0" applyNumberFormat="1" applyFont="1" applyFill="1" applyAlignment="1">
      <alignment horizontal="center" vertical="center" wrapText="1"/>
    </xf>
    <xf numFmtId="0" fontId="43" fillId="5" borderId="0" xfId="0" applyNumberFormat="1" applyFont="1" applyFill="1" applyAlignment="1">
      <alignment horizontal="center" vertical="center" textRotation="90"/>
    </xf>
    <xf numFmtId="0" fontId="43" fillId="0" borderId="4" xfId="0" applyNumberFormat="1" applyFont="1" applyFill="1" applyBorder="1" applyAlignment="1">
      <alignment horizontal="center" vertical="center" wrapText="1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textRotation="90"/>
    </xf>
    <xf numFmtId="0" fontId="43" fillId="0" borderId="0" xfId="0" applyNumberFormat="1" applyFont="1" applyFill="1"/>
    <xf numFmtId="0" fontId="43" fillId="5" borderId="0" xfId="0" applyNumberFormat="1" applyFont="1" applyFill="1"/>
    <xf numFmtId="0" fontId="44" fillId="0" borderId="0" xfId="0" applyFont="1" applyFill="1" applyBorder="1" applyAlignment="1">
      <alignment vertical="center"/>
    </xf>
    <xf numFmtId="0" fontId="46" fillId="0" borderId="0" xfId="0" applyFont="1" applyFill="1" applyBorder="1" applyAlignment="1">
      <alignment vertical="center"/>
    </xf>
    <xf numFmtId="0" fontId="45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/>
    </xf>
    <xf numFmtId="0" fontId="44" fillId="0" borderId="1" xfId="0" applyFont="1" applyFill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vertical="center"/>
    </xf>
    <xf numFmtId="0" fontId="54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vertical="center"/>
    </xf>
    <xf numFmtId="0" fontId="57" fillId="0" borderId="0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60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vertical="center"/>
    </xf>
    <xf numFmtId="0" fontId="68" fillId="0" borderId="0" xfId="0" applyFont="1" applyFill="1" applyBorder="1" applyAlignment="1">
      <alignment horizontal="center" vertical="center"/>
    </xf>
    <xf numFmtId="0" fontId="69" fillId="0" borderId="0" xfId="0" applyFont="1" applyFill="1" applyBorder="1" applyAlignment="1">
      <alignment vertical="center"/>
    </xf>
    <xf numFmtId="0" fontId="6" fillId="0" borderId="0" xfId="0" applyFont="1" applyBorder="1" applyAlignment="1" applyProtection="1">
      <alignment horizontal="center" vertical="center"/>
      <protection hidden="1"/>
    </xf>
    <xf numFmtId="0" fontId="59" fillId="0" borderId="0" xfId="0" applyFont="1" applyBorder="1" applyAlignment="1" applyProtection="1">
      <alignment horizontal="center"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0" fillId="5" borderId="4" xfId="0" applyNumberFormat="1" applyFont="1" applyFill="1" applyBorder="1" applyAlignment="1">
      <alignment horizontal="center" vertical="center" wrapText="1"/>
    </xf>
    <xf numFmtId="0" fontId="30" fillId="5" borderId="1" xfId="0" applyNumberFormat="1" applyFont="1" applyFill="1" applyBorder="1" applyAlignment="1">
      <alignment horizontal="center" vertical="center" wrapText="1"/>
    </xf>
    <xf numFmtId="0" fontId="30" fillId="0" borderId="4" xfId="0" applyNumberFormat="1" applyFont="1" applyFill="1" applyBorder="1" applyAlignment="1">
      <alignment horizontal="center" vertical="center" wrapText="1"/>
    </xf>
    <xf numFmtId="0" fontId="30" fillId="0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Border="1" applyAlignment="1" applyProtection="1">
      <alignment horizontal="center" vertical="center"/>
      <protection hidden="1"/>
    </xf>
    <xf numFmtId="0" fontId="10" fillId="0" borderId="0" xfId="0" applyNumberFormat="1" applyFont="1" applyBorder="1" applyAlignment="1" applyProtection="1">
      <alignment horizontal="center" vertical="center" wrapText="1"/>
      <protection hidden="1"/>
    </xf>
    <xf numFmtId="0" fontId="4" fillId="0" borderId="0" xfId="0" applyNumberFormat="1" applyFont="1" applyBorder="1" applyAlignment="1" applyProtection="1">
      <alignment horizontal="center" vertical="center" wrapText="1"/>
      <protection hidden="1"/>
    </xf>
    <xf numFmtId="0" fontId="70" fillId="0" borderId="0" xfId="0" applyNumberFormat="1" applyFont="1" applyFill="1" applyBorder="1" applyAlignment="1">
      <alignment horizontal="center" vertical="center"/>
    </xf>
    <xf numFmtId="0" fontId="70" fillId="5" borderId="0" xfId="0" applyNumberFormat="1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horizontal="center" vertical="center" wrapText="1"/>
    </xf>
    <xf numFmtId="0" fontId="74" fillId="0" borderId="0" xfId="0" applyFont="1" applyFill="1" applyBorder="1" applyAlignment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vertical="justify"/>
    </xf>
    <xf numFmtId="0" fontId="4" fillId="5" borderId="7" xfId="0" applyFont="1" applyFill="1" applyBorder="1" applyAlignment="1" applyProtection="1">
      <alignment horizontal="left" vertical="center" wrapText="1"/>
      <protection hidden="1"/>
    </xf>
    <xf numFmtId="0" fontId="4" fillId="5" borderId="0" xfId="0" applyNumberFormat="1" applyFont="1" applyFill="1" applyBorder="1" applyAlignment="1" applyProtection="1">
      <alignment horizontal="left" vertical="center" wrapText="1"/>
      <protection hidden="1"/>
    </xf>
    <xf numFmtId="0" fontId="8" fillId="5" borderId="0" xfId="0" applyFont="1" applyFill="1" applyBorder="1" applyAlignment="1" applyProtection="1">
      <alignment horizontal="left" vertical="center" wrapText="1"/>
      <protection hidden="1"/>
    </xf>
    <xf numFmtId="0" fontId="62" fillId="0" borderId="0" xfId="0" applyFont="1" applyProtection="1"/>
    <xf numFmtId="0" fontId="62" fillId="0" borderId="0" xfId="0" applyNumberFormat="1" applyFont="1" applyProtection="1"/>
    <xf numFmtId="0" fontId="65" fillId="0" borderId="0" xfId="0" applyFont="1" applyProtection="1"/>
    <xf numFmtId="0" fontId="2" fillId="0" borderId="1" xfId="0" applyFont="1" applyBorder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</xf>
    <xf numFmtId="0" fontId="78" fillId="0" borderId="0" xfId="0" applyFont="1" applyAlignment="1" applyProtection="1">
      <alignment horizontal="center" vertical="center"/>
      <protection hidden="1"/>
    </xf>
    <xf numFmtId="0" fontId="30" fillId="0" borderId="1" xfId="0" applyNumberFormat="1" applyFont="1" applyFill="1" applyBorder="1" applyAlignment="1">
      <alignment horizontal="center" vertical="center" textRotation="90" wrapText="1"/>
    </xf>
    <xf numFmtId="0" fontId="30" fillId="0" borderId="1" xfId="0" applyNumberFormat="1" applyFont="1" applyFill="1" applyBorder="1" applyAlignment="1">
      <alignment horizontal="center" vertical="center" textRotation="90"/>
    </xf>
    <xf numFmtId="0" fontId="79" fillId="0" borderId="0" xfId="0" applyNumberFormat="1" applyFont="1" applyFill="1" applyAlignment="1">
      <alignment horizontal="center" vertical="center"/>
    </xf>
    <xf numFmtId="0" fontId="30" fillId="5" borderId="1" xfId="0" applyNumberFormat="1" applyFont="1" applyFill="1" applyBorder="1" applyAlignment="1">
      <alignment horizontal="center" vertical="center" textRotation="90" wrapText="1"/>
    </xf>
    <xf numFmtId="0" fontId="30" fillId="5" borderId="1" xfId="0" applyNumberFormat="1" applyFont="1" applyFill="1" applyBorder="1" applyAlignment="1">
      <alignment horizontal="center" vertical="center" textRotation="90"/>
    </xf>
    <xf numFmtId="0" fontId="79" fillId="5" borderId="0" xfId="0" applyNumberFormat="1" applyFont="1" applyFill="1" applyAlignment="1">
      <alignment horizontal="center" vertical="center"/>
    </xf>
    <xf numFmtId="0" fontId="79" fillId="0" borderId="0" xfId="0" applyNumberFormat="1" applyFont="1" applyFill="1"/>
    <xf numFmtId="0" fontId="25" fillId="5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 applyProtection="1">
      <protection hidden="1"/>
    </xf>
    <xf numFmtId="0" fontId="0" fillId="0" borderId="0" xfId="0" applyBorder="1" applyAlignment="1" applyProtection="1">
      <alignment horizontal="center" vertical="center" wrapText="1"/>
      <protection locked="0" hidden="1"/>
    </xf>
    <xf numFmtId="0" fontId="62" fillId="0" borderId="0" xfId="0" applyFont="1" applyBorder="1" applyAlignment="1" applyProtection="1">
      <alignment vertical="center" wrapText="1"/>
      <protection locked="0" hidden="1"/>
    </xf>
    <xf numFmtId="0" fontId="62" fillId="0" borderId="0" xfId="0" applyNumberFormat="1" applyFont="1" applyBorder="1" applyAlignment="1" applyProtection="1">
      <alignment vertical="center" wrapText="1"/>
      <protection locked="0" hidden="1"/>
    </xf>
    <xf numFmtId="0" fontId="65" fillId="0" borderId="0" xfId="0" applyFont="1" applyBorder="1" applyAlignment="1" applyProtection="1">
      <alignment vertical="center" wrapText="1"/>
      <protection locked="0" hidden="1"/>
    </xf>
    <xf numFmtId="0" fontId="63" fillId="0" borderId="1" xfId="0" applyFont="1" applyBorder="1" applyAlignment="1" applyProtection="1">
      <alignment horizontal="center" vertical="center" wrapText="1"/>
      <protection locked="0"/>
    </xf>
    <xf numFmtId="0" fontId="63" fillId="0" borderId="1" xfId="0" applyNumberFormat="1" applyFont="1" applyBorder="1" applyAlignment="1" applyProtection="1">
      <alignment horizontal="center" vertical="center" wrapText="1"/>
      <protection locked="0"/>
    </xf>
    <xf numFmtId="0" fontId="66" fillId="0" borderId="1" xfId="0" applyFont="1" applyBorder="1" applyAlignment="1" applyProtection="1">
      <alignment horizontal="center" vertical="center" wrapText="1"/>
      <protection locked="0"/>
    </xf>
    <xf numFmtId="0" fontId="83" fillId="0" borderId="0" xfId="0" applyFont="1" applyProtection="1"/>
    <xf numFmtId="0" fontId="83" fillId="0" borderId="0" xfId="0" applyFont="1" applyAlignment="1" applyProtection="1">
      <alignment vertical="justify"/>
    </xf>
    <xf numFmtId="0" fontId="83" fillId="0" borderId="0" xfId="0" applyFont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6" xfId="0" applyNumberFormat="1" applyFont="1" applyFill="1" applyBorder="1" applyAlignment="1" applyProtection="1">
      <alignment vertical="center" wrapText="1"/>
      <protection locked="0"/>
    </xf>
    <xf numFmtId="0" fontId="3" fillId="0" borderId="6" xfId="0" applyNumberFormat="1" applyFont="1" applyFill="1" applyBorder="1" applyAlignment="1" applyProtection="1">
      <alignment vertical="center" wrapText="1"/>
      <protection locked="0"/>
    </xf>
    <xf numFmtId="0" fontId="13" fillId="0" borderId="4" xfId="0" applyNumberFormat="1" applyFont="1" applyFill="1" applyBorder="1" applyAlignment="1" applyProtection="1">
      <alignment vertical="center" wrapText="1"/>
      <protection locked="0"/>
    </xf>
    <xf numFmtId="0" fontId="3" fillId="0" borderId="4" xfId="0" applyNumberFormat="1" applyFont="1" applyFill="1" applyBorder="1" applyAlignment="1" applyProtection="1">
      <alignment vertical="center" wrapText="1"/>
      <protection locked="0"/>
    </xf>
    <xf numFmtId="14" fontId="9" fillId="0" borderId="1" xfId="0" applyNumberFormat="1" applyFont="1" applyBorder="1" applyAlignment="1" applyProtection="1">
      <alignment horizontal="center" vertical="center"/>
      <protection locked="0" hidden="1"/>
    </xf>
    <xf numFmtId="0" fontId="27" fillId="0" borderId="1" xfId="0" applyNumberFormat="1" applyFont="1" applyFill="1" applyBorder="1" applyAlignment="1">
      <alignment horizontal="center" vertical="center" textRotation="90" wrapText="1"/>
    </xf>
    <xf numFmtId="0" fontId="81" fillId="5" borderId="1" xfId="0" applyNumberFormat="1" applyFont="1" applyFill="1" applyBorder="1" applyAlignment="1">
      <alignment horizontal="center" vertical="center" textRotation="90" wrapText="1"/>
    </xf>
    <xf numFmtId="0" fontId="27" fillId="5" borderId="1" xfId="0" applyNumberFormat="1" applyFont="1" applyFill="1" applyBorder="1" applyAlignment="1">
      <alignment horizontal="center" vertical="center" textRotation="90"/>
    </xf>
    <xf numFmtId="0" fontId="27" fillId="0" borderId="1" xfId="0" applyNumberFormat="1" applyFont="1" applyFill="1" applyBorder="1" applyAlignment="1">
      <alignment horizontal="center" vertical="center" textRotation="90"/>
    </xf>
    <xf numFmtId="0" fontId="0" fillId="0" borderId="1" xfId="0" applyBorder="1" applyAlignment="1" applyProtection="1">
      <alignment horizontal="center"/>
      <protection locked="0"/>
    </xf>
    <xf numFmtId="0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1" xfId="0" applyNumberFormat="1" applyFont="1" applyFill="1" applyBorder="1" applyAlignment="1">
      <alignment horizontal="center" vertical="center" wrapText="1"/>
    </xf>
    <xf numFmtId="0" fontId="3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8" xfId="0" applyNumberFormat="1" applyFont="1" applyFill="1" applyBorder="1" applyAlignment="1">
      <alignment horizontal="center" vertical="center" wrapText="1"/>
    </xf>
    <xf numFmtId="0" fontId="3" fillId="7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4" xfId="0" applyNumberFormat="1" applyFill="1" applyBorder="1" applyAlignment="1" applyProtection="1">
      <alignment horizontal="center" vertical="center" wrapText="1"/>
      <protection locked="0"/>
    </xf>
    <xf numFmtId="0" fontId="3" fillId="7" borderId="2" xfId="0" applyNumberFormat="1" applyFont="1" applyFill="1" applyBorder="1" applyAlignment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center" vertical="center" wrapText="1"/>
      <protection locked="0"/>
    </xf>
    <xf numFmtId="0" fontId="14" fillId="9" borderId="1" xfId="0" applyNumberFormat="1" applyFont="1" applyFill="1" applyBorder="1" applyAlignment="1">
      <alignment horizontal="center" vertical="center" wrapText="1"/>
    </xf>
    <xf numFmtId="0" fontId="3" fillId="9" borderId="1" xfId="0" applyNumberFormat="1" applyFont="1" applyFill="1" applyBorder="1" applyAlignment="1">
      <alignment horizontal="center" vertical="center" wrapText="1"/>
    </xf>
    <xf numFmtId="0" fontId="0" fillId="9" borderId="0" xfId="0" applyNumberFormat="1" applyFill="1" applyAlignment="1"/>
    <xf numFmtId="0" fontId="9" fillId="0" borderId="0" xfId="0" applyFont="1"/>
    <xf numFmtId="0" fontId="9" fillId="0" borderId="9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0" xfId="0" applyFont="1" applyFill="1"/>
    <xf numFmtId="0" fontId="9" fillId="0" borderId="0" xfId="0" applyFont="1" applyAlignment="1">
      <alignment horizontal="center"/>
    </xf>
    <xf numFmtId="0" fontId="0" fillId="0" borderId="0" xfId="0" applyFill="1"/>
    <xf numFmtId="0" fontId="9" fillId="0" borderId="0" xfId="0" applyFont="1" applyFill="1" applyBorder="1" applyAlignment="1">
      <alignment horizontal="center"/>
    </xf>
    <xf numFmtId="0" fontId="31" fillId="5" borderId="0" xfId="0" applyNumberFormat="1" applyFont="1" applyFill="1" applyBorder="1" applyAlignment="1">
      <alignment horizontal="center" vertical="center" textRotation="90" wrapText="1"/>
    </xf>
    <xf numFmtId="0" fontId="32" fillId="5" borderId="0" xfId="0" applyNumberFormat="1" applyFont="1" applyFill="1" applyBorder="1" applyAlignment="1">
      <alignment horizontal="center" vertical="center" textRotation="90"/>
    </xf>
    <xf numFmtId="0" fontId="26" fillId="5" borderId="0" xfId="0" applyNumberFormat="1" applyFont="1" applyFill="1" applyBorder="1" applyAlignment="1">
      <alignment horizontal="center" vertical="center"/>
    </xf>
    <xf numFmtId="0" fontId="24" fillId="5" borderId="0" xfId="0" applyNumberFormat="1" applyFont="1" applyFill="1" applyBorder="1" applyAlignment="1">
      <alignment horizontal="center" vertical="center" wrapText="1"/>
    </xf>
    <xf numFmtId="0" fontId="9" fillId="5" borderId="0" xfId="0" applyNumberFormat="1" applyFont="1" applyFill="1" applyBorder="1" applyAlignment="1">
      <alignment horizontal="center" vertical="center" wrapText="1"/>
    </xf>
    <xf numFmtId="0" fontId="43" fillId="5" borderId="0" xfId="0" applyNumberFormat="1" applyFont="1" applyFill="1" applyBorder="1" applyAlignment="1">
      <alignment horizontal="center" vertical="center" wrapText="1"/>
    </xf>
    <xf numFmtId="0" fontId="43" fillId="5" borderId="0" xfId="0" applyNumberFormat="1" applyFont="1" applyFill="1" applyBorder="1" applyAlignment="1">
      <alignment horizontal="center" vertical="center" textRotation="90"/>
    </xf>
    <xf numFmtId="0" fontId="26" fillId="5" borderId="0" xfId="0" applyNumberFormat="1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center" vertical="center" wrapText="1"/>
    </xf>
    <xf numFmtId="0" fontId="45" fillId="5" borderId="1" xfId="0" applyFont="1" applyFill="1" applyBorder="1" applyAlignment="1">
      <alignment horizontal="center" vertical="center"/>
    </xf>
    <xf numFmtId="0" fontId="56" fillId="5" borderId="1" xfId="0" applyFont="1" applyFill="1" applyBorder="1" applyAlignment="1">
      <alignment horizontal="center" vertical="center" wrapText="1"/>
    </xf>
    <xf numFmtId="0" fontId="45" fillId="5" borderId="1" xfId="0" applyFont="1" applyFill="1" applyBorder="1" applyAlignment="1">
      <alignment horizontal="center" vertical="center" wrapText="1"/>
    </xf>
    <xf numFmtId="0" fontId="82" fillId="0" borderId="1" xfId="0" applyFont="1" applyFill="1" applyBorder="1" applyAlignment="1">
      <alignment horizontal="center" vertical="center" wrapText="1"/>
    </xf>
    <xf numFmtId="0" fontId="84" fillId="0" borderId="1" xfId="0" applyFont="1" applyFill="1" applyBorder="1" applyAlignment="1">
      <alignment horizontal="center" vertical="center" wrapText="1"/>
    </xf>
    <xf numFmtId="0" fontId="85" fillId="0" borderId="1" xfId="0" applyFont="1" applyFill="1" applyBorder="1" applyAlignment="1">
      <alignment horizontal="center" vertical="center" wrapText="1"/>
    </xf>
    <xf numFmtId="0" fontId="85" fillId="5" borderId="1" xfId="0" applyFont="1" applyFill="1" applyBorder="1" applyAlignment="1">
      <alignment horizontal="center" vertical="center"/>
    </xf>
    <xf numFmtId="0" fontId="84" fillId="5" borderId="1" xfId="0" applyFont="1" applyFill="1" applyBorder="1" applyAlignment="1">
      <alignment horizontal="center" vertical="center" wrapText="1"/>
    </xf>
    <xf numFmtId="0" fontId="85" fillId="5" borderId="1" xfId="0" applyFont="1" applyFill="1" applyBorder="1" applyAlignment="1">
      <alignment horizontal="center" vertical="center" wrapText="1"/>
    </xf>
    <xf numFmtId="0" fontId="64" fillId="0" borderId="1" xfId="0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hidden="1"/>
    </xf>
    <xf numFmtId="0" fontId="89" fillId="0" borderId="0" xfId="0" applyFont="1" applyBorder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0" xfId="0" applyNumberFormat="1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90" fillId="0" borderId="0" xfId="0" applyFont="1" applyBorder="1" applyAlignment="1" applyProtection="1">
      <alignment vertical="center"/>
      <protection locked="0" hidden="1"/>
    </xf>
    <xf numFmtId="0" fontId="9" fillId="0" borderId="0" xfId="0" applyFont="1" applyBorder="1" applyAlignment="1" applyProtection="1">
      <alignment horizontal="center" vertical="center"/>
      <protection hidden="1"/>
    </xf>
    <xf numFmtId="0" fontId="64" fillId="11" borderId="1" xfId="0" applyFont="1" applyFill="1" applyBorder="1" applyAlignment="1" applyProtection="1">
      <alignment horizontal="center" vertical="center" wrapText="1"/>
      <protection hidden="1"/>
    </xf>
    <xf numFmtId="0" fontId="64" fillId="11" borderId="1" xfId="0" applyFont="1" applyFill="1" applyBorder="1" applyAlignment="1" applyProtection="1">
      <alignment vertical="center" wrapText="1"/>
      <protection hidden="1"/>
    </xf>
    <xf numFmtId="0" fontId="80" fillId="11" borderId="4" xfId="0" applyFont="1" applyFill="1" applyBorder="1" applyAlignment="1" applyProtection="1">
      <alignment vertical="center" wrapText="1"/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64" fillId="11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 wrapText="1"/>
      <protection hidden="1"/>
    </xf>
    <xf numFmtId="0" fontId="90" fillId="0" borderId="0" xfId="0" applyFont="1" applyBorder="1" applyAlignment="1" applyProtection="1">
      <protection locked="0" hidden="1"/>
    </xf>
    <xf numFmtId="0" fontId="9" fillId="0" borderId="0" xfId="0" applyFont="1" applyBorder="1" applyAlignment="1" applyProtection="1">
      <alignment horizontal="center"/>
      <protection hidden="1"/>
    </xf>
    <xf numFmtId="0" fontId="9" fillId="0" borderId="0" xfId="0" applyNumberFormat="1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64" fillId="0" borderId="1" xfId="0" applyFont="1" applyBorder="1" applyAlignment="1" applyProtection="1">
      <alignment horizontal="center" vertical="center" wrapText="1"/>
      <protection hidden="1"/>
    </xf>
    <xf numFmtId="0" fontId="91" fillId="0" borderId="11" xfId="0" applyFont="1" applyBorder="1" applyAlignment="1" applyProtection="1">
      <alignment horizontal="center" vertical="center" wrapText="1"/>
      <protection locked="0"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7" fillId="0" borderId="3" xfId="0" applyNumberFormat="1" applyFont="1" applyBorder="1" applyAlignment="1" applyProtection="1">
      <alignment horizontal="center" vertical="center"/>
      <protection hidden="1"/>
    </xf>
    <xf numFmtId="0" fontId="64" fillId="0" borderId="1" xfId="0" applyFont="1" applyFill="1" applyBorder="1" applyAlignment="1" applyProtection="1">
      <alignment horizontal="center" vertical="center" wrapText="1"/>
      <protection hidden="1"/>
    </xf>
    <xf numFmtId="0" fontId="64" fillId="0" borderId="1" xfId="0" applyFont="1" applyFill="1" applyBorder="1" applyAlignment="1" applyProtection="1">
      <alignment horizontal="center" vertical="center" wrapText="1"/>
      <protection locked="0"/>
    </xf>
    <xf numFmtId="0" fontId="64" fillId="0" borderId="1" xfId="0" applyNumberFormat="1" applyFont="1" applyFill="1" applyBorder="1" applyAlignment="1" applyProtection="1">
      <alignment vertical="center" wrapText="1"/>
      <protection hidden="1"/>
    </xf>
    <xf numFmtId="0" fontId="9" fillId="0" borderId="0" xfId="0" applyNumberFormat="1" applyFont="1" applyBorder="1" applyAlignment="1" applyProtection="1">
      <alignment horizontal="center" wrapText="1"/>
      <protection hidden="1"/>
    </xf>
    <xf numFmtId="0" fontId="7" fillId="0" borderId="3" xfId="0" applyNumberFormat="1" applyFont="1" applyBorder="1" applyAlignment="1" applyProtection="1">
      <alignment horizontal="center" vertical="center" wrapText="1"/>
      <protection hidden="1"/>
    </xf>
    <xf numFmtId="0" fontId="64" fillId="0" borderId="1" xfId="0" applyFont="1" applyFill="1" applyBorder="1" applyAlignment="1" applyProtection="1">
      <alignment vertical="center" wrapText="1"/>
      <protection hidden="1"/>
    </xf>
    <xf numFmtId="0" fontId="90" fillId="0" borderId="12" xfId="0" applyFont="1" applyBorder="1" applyAlignment="1" applyProtection="1">
      <alignment vertical="center"/>
      <protection locked="0"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9" fillId="0" borderId="3" xfId="0" applyFont="1" applyBorder="1" applyAlignment="1" applyProtection="1">
      <alignment horizontal="center" vertical="center"/>
      <protection hidden="1"/>
    </xf>
    <xf numFmtId="0" fontId="9" fillId="0" borderId="3" xfId="0" applyNumberFormat="1" applyFont="1" applyBorder="1" applyAlignment="1" applyProtection="1">
      <alignment horizontal="center" vertical="center" wrapText="1"/>
      <protection hidden="1"/>
    </xf>
    <xf numFmtId="0" fontId="90" fillId="0" borderId="11" xfId="0" applyFont="1" applyBorder="1" applyAlignment="1" applyProtection="1">
      <alignment horizontal="center" vertical="center"/>
      <protection locked="0" hidden="1"/>
    </xf>
    <xf numFmtId="0" fontId="9" fillId="0" borderId="0" xfId="0" applyNumberFormat="1" applyFont="1" applyBorder="1" applyAlignment="1" applyProtection="1">
      <alignment horizontal="center" vertical="center" wrapText="1"/>
      <protection hidden="1"/>
    </xf>
    <xf numFmtId="0" fontId="90" fillId="0" borderId="0" xfId="0" applyFont="1" applyBorder="1" applyAlignment="1" applyProtection="1">
      <alignment horizontal="center" vertical="center"/>
      <protection locked="0"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9" fillId="10" borderId="0" xfId="0" applyFont="1" applyFill="1" applyBorder="1" applyAlignment="1" applyProtection="1">
      <alignment vertical="center"/>
      <protection hidden="1"/>
    </xf>
    <xf numFmtId="0" fontId="9" fillId="10" borderId="0" xfId="0" applyFont="1" applyFill="1" applyBorder="1" applyAlignment="1" applyProtection="1">
      <alignment horizontal="center" vertical="center"/>
      <protection hidden="1"/>
    </xf>
    <xf numFmtId="0" fontId="78" fillId="0" borderId="1" xfId="0" applyFont="1" applyFill="1" applyBorder="1" applyAlignment="1" applyProtection="1">
      <alignment vertical="center" wrapText="1"/>
      <protection locked="0"/>
    </xf>
    <xf numFmtId="0" fontId="9" fillId="0" borderId="0" xfId="0" applyNumberFormat="1" applyFont="1" applyAlignment="1" applyProtection="1">
      <alignment horizontal="center" vertical="center" wrapText="1"/>
      <protection hidden="1"/>
    </xf>
    <xf numFmtId="0" fontId="64" fillId="0" borderId="1" xfId="0" applyFont="1" applyFill="1" applyBorder="1" applyAlignment="1" applyProtection="1">
      <alignment horizontal="center" vertical="center" wrapText="1"/>
      <protection hidden="1"/>
    </xf>
    <xf numFmtId="0" fontId="92" fillId="0" borderId="1" xfId="0" applyFont="1" applyFill="1" applyBorder="1" applyAlignment="1" applyProtection="1">
      <alignment horizontal="center" vertical="center" wrapText="1"/>
      <protection locked="0"/>
    </xf>
    <xf numFmtId="0" fontId="92" fillId="0" borderId="1" xfId="0" applyFont="1" applyFill="1" applyBorder="1" applyAlignment="1" applyProtection="1">
      <alignment vertical="center" wrapText="1"/>
      <protection locked="0"/>
    </xf>
    <xf numFmtId="0" fontId="93" fillId="0" borderId="1" xfId="0" applyFont="1" applyFill="1" applyBorder="1" applyAlignment="1" applyProtection="1">
      <alignment horizontal="center" vertical="center" wrapText="1"/>
      <protection locked="0"/>
    </xf>
    <xf numFmtId="0" fontId="93" fillId="0" borderId="1" xfId="0" applyFont="1" applyFill="1" applyBorder="1" applyAlignment="1" applyProtection="1">
      <alignment vertical="center" wrapText="1"/>
      <protection locked="0"/>
    </xf>
    <xf numFmtId="0" fontId="92" fillId="0" borderId="0" xfId="0" applyFont="1"/>
    <xf numFmtId="0" fontId="94" fillId="0" borderId="0" xfId="0" applyFont="1" applyAlignment="1" applyProtection="1">
      <alignment vertical="center"/>
      <protection hidden="1"/>
    </xf>
    <xf numFmtId="0" fontId="95" fillId="0" borderId="0" xfId="0" applyFont="1" applyAlignment="1" applyProtection="1">
      <alignment vertical="center"/>
      <protection hidden="1"/>
    </xf>
    <xf numFmtId="0" fontId="94" fillId="0" borderId="0" xfId="0" applyFont="1" applyAlignment="1" applyProtection="1">
      <alignment horizontal="center" vertical="center"/>
      <protection hidden="1"/>
    </xf>
    <xf numFmtId="0" fontId="96" fillId="0" borderId="0" xfId="0" applyFont="1" applyAlignment="1" applyProtection="1">
      <alignment horizontal="center" vertical="center"/>
      <protection hidden="1"/>
    </xf>
    <xf numFmtId="0" fontId="97" fillId="0" borderId="0" xfId="0" applyFont="1" applyBorder="1" applyAlignment="1" applyProtection="1">
      <alignment vertical="center"/>
      <protection locked="0" hidden="1"/>
    </xf>
    <xf numFmtId="0" fontId="94" fillId="0" borderId="0" xfId="0" applyNumberFormat="1" applyFont="1" applyAlignment="1" applyProtection="1">
      <alignment horizontal="center" vertical="center"/>
      <protection hidden="1"/>
    </xf>
    <xf numFmtId="0" fontId="92" fillId="0" borderId="1" xfId="0" applyFont="1" applyFill="1" applyBorder="1" applyAlignment="1" applyProtection="1">
      <alignment horizontal="center" vertical="center" wrapText="1"/>
      <protection hidden="1"/>
    </xf>
    <xf numFmtId="0" fontId="92" fillId="0" borderId="0" xfId="0" applyFont="1" applyAlignment="1">
      <alignment horizontal="center" vertical="center"/>
    </xf>
    <xf numFmtId="0" fontId="9" fillId="0" borderId="1" xfId="0" applyFont="1" applyFill="1" applyBorder="1" applyAlignment="1" applyProtection="1">
      <alignment vertical="center" wrapText="1"/>
      <protection locked="0"/>
    </xf>
    <xf numFmtId="0" fontId="30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 textRotation="90"/>
    </xf>
    <xf numFmtId="0" fontId="43" fillId="0" borderId="2" xfId="0" applyNumberFormat="1" applyFont="1" applyFill="1" applyBorder="1" applyAlignment="1">
      <alignment horizontal="center" vertical="center" textRotation="90"/>
    </xf>
    <xf numFmtId="0" fontId="7" fillId="5" borderId="1" xfId="0" applyNumberFormat="1" applyFont="1" applyFill="1" applyBorder="1" applyAlignment="1">
      <alignment horizontal="center" vertical="center" wrapText="1"/>
    </xf>
    <xf numFmtId="0" fontId="30" fillId="5" borderId="4" xfId="0" applyNumberFormat="1" applyFont="1" applyFill="1" applyBorder="1" applyAlignment="1">
      <alignment horizontal="center" vertical="center" wrapText="1"/>
    </xf>
    <xf numFmtId="0" fontId="30" fillId="5" borderId="1" xfId="0" applyNumberFormat="1" applyFont="1" applyFill="1" applyBorder="1" applyAlignment="1">
      <alignment horizontal="center" vertical="center" wrapText="1"/>
    </xf>
    <xf numFmtId="0" fontId="9" fillId="5" borderId="1" xfId="0" applyNumberFormat="1" applyFont="1" applyFill="1" applyBorder="1" applyAlignment="1">
      <alignment horizontal="center" vertical="center" wrapText="1"/>
    </xf>
    <xf numFmtId="0" fontId="43" fillId="5" borderId="8" xfId="0" applyNumberFormat="1" applyFont="1" applyFill="1" applyBorder="1" applyAlignment="1">
      <alignment horizontal="center" vertical="center" textRotation="90"/>
    </xf>
    <xf numFmtId="0" fontId="43" fillId="5" borderId="2" xfId="0" applyNumberFormat="1" applyFont="1" applyFill="1" applyBorder="1" applyAlignment="1">
      <alignment horizontal="center" vertical="center" textRotation="90"/>
    </xf>
    <xf numFmtId="0" fontId="43" fillId="0" borderId="13" xfId="0" applyNumberFormat="1" applyFont="1" applyFill="1" applyBorder="1" applyAlignment="1">
      <alignment horizontal="center" vertical="center" textRotation="90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30" fillId="0" borderId="4" xfId="0" applyNumberFormat="1" applyFont="1" applyFill="1" applyBorder="1" applyAlignment="1">
      <alignment horizontal="center" vertical="center" wrapText="1"/>
    </xf>
    <xf numFmtId="0" fontId="32" fillId="5" borderId="1" xfId="0" applyNumberFormat="1" applyFont="1" applyFill="1" applyBorder="1" applyAlignment="1">
      <alignment horizontal="center" vertical="center" textRotation="90"/>
    </xf>
    <xf numFmtId="0" fontId="64" fillId="5" borderId="1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/>
    </xf>
    <xf numFmtId="0" fontId="22" fillId="0" borderId="0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Alignment="1">
      <alignment horizontal="center" vertical="center"/>
    </xf>
    <xf numFmtId="14" fontId="31" fillId="5" borderId="8" xfId="0" applyNumberFormat="1" applyFont="1" applyFill="1" applyBorder="1" applyAlignment="1">
      <alignment horizontal="center" vertical="center" textRotation="90" wrapText="1"/>
    </xf>
    <xf numFmtId="0" fontId="31" fillId="5" borderId="13" xfId="0" applyNumberFormat="1" applyFont="1" applyFill="1" applyBorder="1" applyAlignment="1">
      <alignment horizontal="center" vertical="center" textRotation="90" wrapText="1"/>
    </xf>
    <xf numFmtId="0" fontId="31" fillId="5" borderId="2" xfId="0" applyNumberFormat="1" applyFont="1" applyFill="1" applyBorder="1" applyAlignment="1">
      <alignment horizontal="center" vertical="center" textRotation="90" wrapText="1"/>
    </xf>
    <xf numFmtId="0" fontId="26" fillId="0" borderId="0" xfId="0" applyNumberFormat="1" applyFont="1" applyFill="1" applyAlignment="1">
      <alignment horizontal="center"/>
    </xf>
    <xf numFmtId="14" fontId="31" fillId="0" borderId="1" xfId="0" applyNumberFormat="1" applyFont="1" applyFill="1" applyBorder="1" applyAlignment="1">
      <alignment horizontal="center" vertical="center" textRotation="90" wrapText="1"/>
    </xf>
    <xf numFmtId="0" fontId="31" fillId="0" borderId="1" xfId="0" applyNumberFormat="1" applyFont="1" applyFill="1" applyBorder="1" applyAlignment="1">
      <alignment horizontal="center" vertical="center" textRotation="90" wrapText="1"/>
    </xf>
    <xf numFmtId="0" fontId="32" fillId="4" borderId="1" xfId="0" applyNumberFormat="1" applyFont="1" applyFill="1" applyBorder="1" applyAlignment="1">
      <alignment horizontal="center" vertical="center" textRotation="90"/>
    </xf>
    <xf numFmtId="0" fontId="26" fillId="0" borderId="0" xfId="0" applyNumberFormat="1" applyFont="1" applyFill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14" fontId="31" fillId="5" borderId="1" xfId="0" applyNumberFormat="1" applyFont="1" applyFill="1" applyBorder="1" applyAlignment="1">
      <alignment horizontal="center" vertical="center" textRotation="90" wrapText="1"/>
    </xf>
    <xf numFmtId="0" fontId="31" fillId="5" borderId="1" xfId="0" applyNumberFormat="1" applyFont="1" applyFill="1" applyBorder="1" applyAlignment="1">
      <alignment horizontal="center" vertical="center" textRotation="90" wrapText="1"/>
    </xf>
    <xf numFmtId="0" fontId="9" fillId="5" borderId="6" xfId="0" applyNumberFormat="1" applyFont="1" applyFill="1" applyBorder="1" applyAlignment="1">
      <alignment horizontal="center" vertical="center" wrapText="1"/>
    </xf>
    <xf numFmtId="0" fontId="9" fillId="5" borderId="14" xfId="0" applyNumberFormat="1" applyFont="1" applyFill="1" applyBorder="1" applyAlignment="1">
      <alignment horizontal="center" vertical="center" wrapText="1"/>
    </xf>
    <xf numFmtId="0" fontId="9" fillId="5" borderId="4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right" wrapText="1"/>
      <protection hidden="1"/>
    </xf>
    <xf numFmtId="0" fontId="64" fillId="0" borderId="1" xfId="0" applyFont="1" applyFill="1" applyBorder="1" applyAlignment="1" applyProtection="1">
      <alignment horizontal="center" vertical="center" wrapText="1"/>
      <protection hidden="1"/>
    </xf>
    <xf numFmtId="0" fontId="7" fillId="0" borderId="1" xfId="0" applyFont="1" applyFill="1" applyBorder="1" applyAlignment="1" applyProtection="1">
      <alignment horizontal="left" wrapText="1"/>
      <protection locked="0" hidden="1"/>
    </xf>
    <xf numFmtId="0" fontId="7" fillId="11" borderId="7" xfId="0" applyFont="1" applyFill="1" applyBorder="1" applyAlignment="1" applyProtection="1">
      <alignment horizontal="center" wrapText="1"/>
      <protection hidden="1"/>
    </xf>
    <xf numFmtId="0" fontId="64" fillId="11" borderId="1" xfId="0" applyFont="1" applyFill="1" applyBorder="1" applyAlignment="1" applyProtection="1">
      <alignment horizontal="center" vertical="center" wrapText="1"/>
      <protection locked="0"/>
    </xf>
    <xf numFmtId="0" fontId="64" fillId="0" borderId="1" xfId="0" applyFont="1" applyBorder="1" applyAlignment="1" applyProtection="1">
      <alignment horizontal="center" vertical="center"/>
      <protection hidden="1"/>
    </xf>
    <xf numFmtId="0" fontId="7" fillId="5" borderId="6" xfId="0" applyFont="1" applyFill="1" applyBorder="1" applyAlignment="1" applyProtection="1">
      <alignment horizontal="left" wrapText="1"/>
      <protection locked="0" hidden="1"/>
    </xf>
    <xf numFmtId="0" fontId="7" fillId="5" borderId="14" xfId="0" applyFont="1" applyFill="1" applyBorder="1" applyAlignment="1" applyProtection="1">
      <alignment horizontal="left" wrapText="1"/>
      <protection locked="0" hidden="1"/>
    </xf>
    <xf numFmtId="0" fontId="7" fillId="5" borderId="4" xfId="0" applyFont="1" applyFill="1" applyBorder="1" applyAlignment="1" applyProtection="1">
      <alignment horizontal="left" wrapText="1"/>
      <protection locked="0" hidden="1"/>
    </xf>
    <xf numFmtId="0" fontId="7" fillId="0" borderId="6" xfId="0" applyFont="1" applyFill="1" applyBorder="1" applyAlignment="1" applyProtection="1">
      <alignment horizontal="right" wrapText="1"/>
      <protection hidden="1"/>
    </xf>
    <xf numFmtId="0" fontId="7" fillId="0" borderId="4" xfId="0" applyFont="1" applyFill="1" applyBorder="1" applyAlignment="1" applyProtection="1">
      <alignment horizontal="right" wrapText="1"/>
      <protection hidden="1"/>
    </xf>
    <xf numFmtId="0" fontId="7" fillId="0" borderId="6" xfId="0" applyFont="1" applyFill="1" applyBorder="1" applyAlignment="1" applyProtection="1">
      <alignment horizontal="left" wrapText="1"/>
      <protection locked="0" hidden="1"/>
    </xf>
    <xf numFmtId="0" fontId="7" fillId="0" borderId="14" xfId="0" applyFont="1" applyFill="1" applyBorder="1" applyAlignment="1" applyProtection="1">
      <alignment horizontal="left" wrapText="1"/>
      <protection locked="0" hidden="1"/>
    </xf>
    <xf numFmtId="0" fontId="7" fillId="0" borderId="4" xfId="0" applyFont="1" applyFill="1" applyBorder="1" applyAlignment="1" applyProtection="1">
      <alignment horizontal="left" wrapText="1"/>
      <protection locked="0" hidden="1"/>
    </xf>
    <xf numFmtId="0" fontId="74" fillId="11" borderId="0" xfId="0" applyFont="1" applyFill="1" applyBorder="1" applyAlignment="1" applyProtection="1">
      <alignment horizontal="center" vertical="center" wrapText="1"/>
      <protection hidden="1"/>
    </xf>
    <xf numFmtId="0" fontId="82" fillId="11" borderId="0" xfId="0" applyFont="1" applyFill="1" applyBorder="1" applyAlignment="1" applyProtection="1">
      <alignment horizontal="center" vertical="center" wrapText="1"/>
      <protection locked="0"/>
    </xf>
    <xf numFmtId="0" fontId="27" fillId="11" borderId="0" xfId="0" applyFont="1" applyFill="1" applyBorder="1" applyAlignment="1" applyProtection="1">
      <alignment horizontal="center" vertical="center" wrapText="1"/>
      <protection locked="0"/>
    </xf>
    <xf numFmtId="0" fontId="82" fillId="11" borderId="0" xfId="0" applyFont="1" applyFill="1" applyBorder="1" applyAlignment="1" applyProtection="1">
      <alignment horizontal="center" vertical="center" wrapText="1"/>
      <protection hidden="1"/>
    </xf>
    <xf numFmtId="0" fontId="64" fillId="0" borderId="1" xfId="0" applyFont="1" applyBorder="1" applyAlignment="1" applyProtection="1">
      <alignment horizontal="center" vertical="center" wrapText="1"/>
      <protection hidden="1"/>
    </xf>
    <xf numFmtId="0" fontId="64" fillId="11" borderId="1" xfId="0" applyFont="1" applyFill="1" applyBorder="1" applyAlignment="1" applyProtection="1">
      <alignment horizontal="center" vertical="center" wrapText="1"/>
      <protection hidden="1"/>
    </xf>
    <xf numFmtId="0" fontId="7" fillId="5" borderId="6" xfId="0" applyFont="1" applyFill="1" applyBorder="1" applyAlignment="1" applyProtection="1">
      <alignment horizontal="right" wrapText="1"/>
      <protection hidden="1"/>
    </xf>
    <xf numFmtId="0" fontId="7" fillId="5" borderId="4" xfId="0" applyFont="1" applyFill="1" applyBorder="1" applyAlignment="1" applyProtection="1">
      <alignment horizontal="right" wrapText="1"/>
      <protection hidden="1"/>
    </xf>
    <xf numFmtId="0" fontId="48" fillId="0" borderId="0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 vertical="center"/>
    </xf>
    <xf numFmtId="0" fontId="51" fillId="0" borderId="7" xfId="0" applyFont="1" applyFill="1" applyBorder="1" applyAlignment="1">
      <alignment horizontal="center" vertical="center" wrapText="1"/>
    </xf>
    <xf numFmtId="0" fontId="52" fillId="0" borderId="7" xfId="0" applyFont="1" applyFill="1" applyBorder="1" applyAlignment="1">
      <alignment horizontal="center" vertical="center" wrapText="1"/>
    </xf>
    <xf numFmtId="14" fontId="44" fillId="0" borderId="1" xfId="0" applyNumberFormat="1" applyFont="1" applyFill="1" applyBorder="1" applyAlignment="1">
      <alignment horizontal="center" vertical="center" textRotation="90" wrapText="1"/>
    </xf>
    <xf numFmtId="0" fontId="44" fillId="0" borderId="1" xfId="0" applyFont="1" applyFill="1" applyBorder="1" applyAlignment="1">
      <alignment horizontal="center" vertical="center" textRotation="90" wrapText="1"/>
    </xf>
    <xf numFmtId="164" fontId="44" fillId="5" borderId="1" xfId="0" applyNumberFormat="1" applyFont="1" applyFill="1" applyBorder="1" applyAlignment="1">
      <alignment horizontal="center" vertical="center" textRotation="90" wrapText="1"/>
    </xf>
    <xf numFmtId="0" fontId="74" fillId="0" borderId="8" xfId="0" applyNumberFormat="1" applyFont="1" applyFill="1" applyBorder="1" applyAlignment="1">
      <alignment horizontal="center" vertical="center" textRotation="90" wrapText="1"/>
    </xf>
    <xf numFmtId="0" fontId="74" fillId="0" borderId="13" xfId="0" applyNumberFormat="1" applyFont="1" applyFill="1" applyBorder="1" applyAlignment="1">
      <alignment horizontal="center" vertical="center" textRotation="90" wrapText="1"/>
    </xf>
    <xf numFmtId="14" fontId="44" fillId="5" borderId="1" xfId="0" applyNumberFormat="1" applyFont="1" applyFill="1" applyBorder="1" applyAlignment="1">
      <alignment horizontal="center" vertical="center" textRotation="90" wrapText="1"/>
    </xf>
    <xf numFmtId="0" fontId="44" fillId="5" borderId="1" xfId="0" applyFont="1" applyFill="1" applyBorder="1" applyAlignment="1">
      <alignment horizontal="center" vertical="center" textRotation="90" wrapText="1"/>
    </xf>
    <xf numFmtId="0" fontId="73" fillId="0" borderId="0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74" fillId="0" borderId="2" xfId="0" applyNumberFormat="1" applyFont="1" applyFill="1" applyBorder="1" applyAlignment="1">
      <alignment horizontal="center" vertical="center" textRotation="90" wrapText="1"/>
    </xf>
    <xf numFmtId="164" fontId="44" fillId="0" borderId="1" xfId="0" applyNumberFormat="1" applyFont="1" applyFill="1" applyBorder="1" applyAlignment="1">
      <alignment horizontal="center" vertical="center" textRotation="90" wrapText="1"/>
    </xf>
    <xf numFmtId="164" fontId="74" fillId="5" borderId="8" xfId="0" applyNumberFormat="1" applyFont="1" applyFill="1" applyBorder="1" applyAlignment="1">
      <alignment horizontal="center" vertical="center" textRotation="90" wrapText="1"/>
    </xf>
    <xf numFmtId="164" fontId="74" fillId="5" borderId="13" xfId="0" applyNumberFormat="1" applyFont="1" applyFill="1" applyBorder="1" applyAlignment="1">
      <alignment horizontal="center" vertical="center" textRotation="90" wrapText="1"/>
    </xf>
    <xf numFmtId="164" fontId="74" fillId="5" borderId="2" xfId="0" applyNumberFormat="1" applyFont="1" applyFill="1" applyBorder="1" applyAlignment="1">
      <alignment horizontal="center" vertical="center" textRotation="90" wrapText="1"/>
    </xf>
    <xf numFmtId="0" fontId="10" fillId="0" borderId="16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center" vertical="center" wrapText="1"/>
    </xf>
    <xf numFmtId="0" fontId="58" fillId="10" borderId="8" xfId="0" applyFont="1" applyFill="1" applyBorder="1" applyAlignment="1" applyProtection="1">
      <alignment horizontal="center" vertical="center" wrapText="1"/>
      <protection locked="0" hidden="1"/>
    </xf>
    <xf numFmtId="0" fontId="58" fillId="10" borderId="13" xfId="0" applyFont="1" applyFill="1" applyBorder="1" applyAlignment="1" applyProtection="1">
      <alignment horizontal="center" vertical="center" wrapText="1"/>
      <protection locked="0" hidden="1"/>
    </xf>
    <xf numFmtId="0" fontId="58" fillId="10" borderId="2" xfId="0" applyFont="1" applyFill="1" applyBorder="1" applyAlignment="1" applyProtection="1">
      <alignment horizontal="center" vertical="center" wrapText="1"/>
      <protection locked="0" hidden="1"/>
    </xf>
    <xf numFmtId="0" fontId="4" fillId="0" borderId="8" xfId="0" applyFont="1" applyBorder="1" applyAlignment="1" applyProtection="1">
      <alignment horizontal="center" vertical="center" wrapText="1"/>
      <protection locked="0" hidden="1"/>
    </xf>
    <xf numFmtId="0" fontId="4" fillId="0" borderId="13" xfId="0" applyFont="1" applyBorder="1" applyAlignment="1" applyProtection="1">
      <alignment horizontal="center" vertical="center" wrapText="1"/>
      <protection locked="0" hidden="1"/>
    </xf>
    <xf numFmtId="0" fontId="4" fillId="0" borderId="2" xfId="0" applyFont="1" applyBorder="1" applyAlignment="1" applyProtection="1">
      <alignment horizontal="center" vertical="center" wrapText="1"/>
      <protection locked="0" hidden="1"/>
    </xf>
    <xf numFmtId="0" fontId="83" fillId="0" borderId="0" xfId="0" applyFont="1" applyAlignment="1" applyProtection="1">
      <alignment horizontal="center"/>
      <protection locked="0"/>
    </xf>
    <xf numFmtId="0" fontId="63" fillId="0" borderId="8" xfId="0" applyFont="1" applyBorder="1" applyAlignment="1" applyProtection="1">
      <alignment horizontal="center" vertical="center" wrapText="1"/>
      <protection locked="0" hidden="1"/>
    </xf>
    <xf numFmtId="0" fontId="63" fillId="0" borderId="13" xfId="0" applyFont="1" applyBorder="1" applyAlignment="1" applyProtection="1">
      <alignment horizontal="center" vertical="center" wrapText="1"/>
      <protection locked="0" hidden="1"/>
    </xf>
    <xf numFmtId="0" fontId="63" fillId="0" borderId="2" xfId="0" applyFont="1" applyBorder="1" applyAlignment="1" applyProtection="1">
      <alignment horizontal="center" vertical="center" wrapText="1"/>
      <protection locked="0" hidden="1"/>
    </xf>
    <xf numFmtId="0" fontId="63" fillId="0" borderId="1" xfId="0" applyFont="1" applyBorder="1" applyAlignment="1" applyProtection="1">
      <alignment horizontal="center" vertical="center" wrapText="1"/>
      <protection locked="0"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5" fillId="5" borderId="7" xfId="0" applyFont="1" applyFill="1" applyBorder="1" applyAlignment="1" applyProtection="1">
      <alignment horizontal="right" vertical="center" wrapText="1"/>
      <protection hidden="1"/>
    </xf>
    <xf numFmtId="0" fontId="38" fillId="10" borderId="8" xfId="0" applyFont="1" applyFill="1" applyBorder="1" applyAlignment="1" applyProtection="1">
      <alignment horizontal="center" vertical="center" wrapText="1"/>
      <protection locked="0" hidden="1"/>
    </xf>
    <xf numFmtId="0" fontId="38" fillId="10" borderId="13" xfId="0" applyFont="1" applyFill="1" applyBorder="1" applyAlignment="1" applyProtection="1">
      <alignment horizontal="center" vertical="center" wrapText="1"/>
      <protection locked="0" hidden="1"/>
    </xf>
    <xf numFmtId="0" fontId="38" fillId="10" borderId="2" xfId="0" applyFont="1" applyFill="1" applyBorder="1" applyAlignment="1" applyProtection="1">
      <alignment horizontal="center" vertical="center" wrapText="1"/>
      <protection locked="0" hidden="1"/>
    </xf>
    <xf numFmtId="0" fontId="38" fillId="0" borderId="8" xfId="0" applyFont="1" applyBorder="1" applyAlignment="1" applyProtection="1">
      <alignment horizontal="center" vertical="center" wrapText="1"/>
      <protection locked="0" hidden="1"/>
    </xf>
    <xf numFmtId="0" fontId="38" fillId="0" borderId="13" xfId="0" applyFont="1" applyBorder="1" applyAlignment="1" applyProtection="1">
      <alignment horizontal="center" vertical="center" wrapText="1"/>
      <protection locked="0" hidden="1"/>
    </xf>
    <xf numFmtId="0" fontId="38" fillId="0" borderId="2" xfId="0" applyFont="1" applyBorder="1" applyAlignment="1" applyProtection="1">
      <alignment horizontal="center" vertical="center" wrapText="1"/>
      <protection locked="0" hidden="1"/>
    </xf>
    <xf numFmtId="0" fontId="38" fillId="0" borderId="1" xfId="0" applyFont="1" applyBorder="1" applyAlignment="1" applyProtection="1">
      <alignment horizontal="center" vertical="center" wrapText="1"/>
      <protection locked="0" hidden="1"/>
    </xf>
    <xf numFmtId="0" fontId="9" fillId="0" borderId="16" xfId="0" applyFont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/>
    </xf>
    <xf numFmtId="0" fontId="38" fillId="10" borderId="1" xfId="0" applyFont="1" applyFill="1" applyBorder="1" applyAlignment="1" applyProtection="1">
      <alignment horizontal="center" vertical="center" wrapText="1"/>
      <protection locked="0" hidden="1"/>
    </xf>
    <xf numFmtId="0" fontId="4" fillId="0" borderId="15" xfId="0" applyFont="1" applyBorder="1" applyAlignment="1" applyProtection="1">
      <alignment horizontal="center" vertical="center" wrapText="1"/>
      <protection locked="0" hidden="1"/>
    </xf>
    <xf numFmtId="0" fontId="4" fillId="0" borderId="9" xfId="0" applyFont="1" applyBorder="1" applyAlignment="1" applyProtection="1">
      <alignment horizontal="center" vertical="center" wrapText="1"/>
      <protection locked="0" hidden="1"/>
    </xf>
    <xf numFmtId="0" fontId="4" fillId="0" borderId="5" xfId="0" applyFont="1" applyBorder="1" applyAlignment="1" applyProtection="1">
      <alignment horizontal="center" vertical="center" wrapText="1"/>
      <protection locked="0" hidden="1"/>
    </xf>
    <xf numFmtId="0" fontId="40" fillId="0" borderId="0" xfId="0" applyFont="1" applyBorder="1" applyAlignment="1" applyProtection="1">
      <alignment horizontal="center" vertical="center" wrapText="1"/>
      <protection locked="0" hidden="1"/>
    </xf>
    <xf numFmtId="0" fontId="41" fillId="0" borderId="0" xfId="0" applyFont="1" applyBorder="1" applyAlignment="1" applyProtection="1">
      <alignment horizontal="center" vertical="center" wrapText="1"/>
      <protection locked="0"/>
    </xf>
    <xf numFmtId="0" fontId="77" fillId="0" borderId="0" xfId="0" applyFont="1" applyBorder="1" applyAlignment="1" applyProtection="1">
      <alignment horizontal="center" vertical="center" wrapText="1"/>
      <protection locked="0"/>
    </xf>
    <xf numFmtId="0" fontId="42" fillId="0" borderId="0" xfId="0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justify" wrapText="1"/>
      <protection locked="0"/>
    </xf>
    <xf numFmtId="0" fontId="76" fillId="0" borderId="0" xfId="0" applyFont="1" applyBorder="1" applyAlignment="1" applyProtection="1">
      <alignment horizontal="center" vertical="center" wrapText="1"/>
      <protection locked="0" hidden="1"/>
    </xf>
    <xf numFmtId="0" fontId="7" fillId="0" borderId="1" xfId="0" applyNumberFormat="1" applyFont="1" applyBorder="1" applyAlignment="1" applyProtection="1">
      <alignment horizontal="center" vertical="center"/>
      <protection hidden="1"/>
    </xf>
    <xf numFmtId="0" fontId="4" fillId="0" borderId="15" xfId="0" applyFont="1" applyFill="1" applyBorder="1" applyAlignment="1" applyProtection="1">
      <alignment horizontal="center" vertical="center" wrapText="1"/>
      <protection locked="0" hidden="1"/>
    </xf>
    <xf numFmtId="0" fontId="4" fillId="0" borderId="9" xfId="0" applyFont="1" applyFill="1" applyBorder="1" applyAlignment="1" applyProtection="1">
      <alignment horizontal="center" vertical="center" wrapText="1"/>
      <protection locked="0" hidden="1"/>
    </xf>
    <xf numFmtId="0" fontId="4" fillId="0" borderId="5" xfId="0" applyFont="1" applyFill="1" applyBorder="1" applyAlignment="1" applyProtection="1">
      <alignment horizontal="center" vertical="center" wrapText="1"/>
      <protection locked="0" hidden="1"/>
    </xf>
    <xf numFmtId="0" fontId="88" fillId="10" borderId="8" xfId="0" applyFont="1" applyFill="1" applyBorder="1" applyAlignment="1" applyProtection="1">
      <alignment horizontal="center" vertical="center" wrapText="1"/>
      <protection locked="0" hidden="1"/>
    </xf>
    <xf numFmtId="0" fontId="88" fillId="10" borderId="13" xfId="0" applyFont="1" applyFill="1" applyBorder="1" applyAlignment="1" applyProtection="1">
      <alignment horizontal="center" vertical="center" wrapText="1"/>
      <protection locked="0" hidden="1"/>
    </xf>
    <xf numFmtId="0" fontId="88" fillId="10" borderId="2" xfId="0" applyFont="1" applyFill="1" applyBorder="1" applyAlignment="1" applyProtection="1">
      <alignment horizontal="center" vertical="center" wrapText="1"/>
      <protection locked="0" hidden="1"/>
    </xf>
    <xf numFmtId="0" fontId="87" fillId="10" borderId="1" xfId="0" applyFont="1" applyFill="1" applyBorder="1" applyAlignment="1" applyProtection="1">
      <alignment horizontal="center" vertical="center" wrapText="1"/>
      <protection locked="0" hidden="1"/>
    </xf>
    <xf numFmtId="0" fontId="4" fillId="10" borderId="8" xfId="0" applyFont="1" applyFill="1" applyBorder="1" applyAlignment="1" applyProtection="1">
      <alignment horizontal="center" vertical="center" wrapText="1"/>
      <protection locked="0" hidden="1"/>
    </xf>
    <xf numFmtId="0" fontId="4" fillId="10" borderId="13" xfId="0" applyFont="1" applyFill="1" applyBorder="1" applyAlignment="1" applyProtection="1">
      <alignment horizontal="center" vertical="center" wrapText="1"/>
      <protection locked="0" hidden="1"/>
    </xf>
    <xf numFmtId="0" fontId="4" fillId="10" borderId="2" xfId="0" applyFont="1" applyFill="1" applyBorder="1" applyAlignment="1" applyProtection="1">
      <alignment horizontal="center" vertical="center" wrapText="1"/>
      <protection locked="0" hidden="1"/>
    </xf>
    <xf numFmtId="0" fontId="87" fillId="10" borderId="1" xfId="0" applyNumberFormat="1" applyFont="1" applyFill="1" applyBorder="1" applyAlignment="1" applyProtection="1">
      <alignment horizontal="center" vertical="center" wrapText="1"/>
    </xf>
    <xf numFmtId="16" fontId="4" fillId="10" borderId="8" xfId="0" applyNumberFormat="1" applyFont="1" applyFill="1" applyBorder="1" applyAlignment="1" applyProtection="1">
      <alignment horizontal="center" vertical="center" wrapText="1"/>
      <protection locked="0" hidden="1"/>
    </xf>
    <xf numFmtId="12" fontId="88" fillId="10" borderId="8" xfId="0" applyNumberFormat="1" applyFont="1" applyFill="1" applyBorder="1" applyAlignment="1" applyProtection="1">
      <alignment horizontal="center" vertical="center"/>
      <protection locked="0" hidden="1"/>
    </xf>
    <xf numFmtId="12" fontId="88" fillId="10" borderId="13" xfId="0" applyNumberFormat="1" applyFont="1" applyFill="1" applyBorder="1" applyAlignment="1" applyProtection="1">
      <alignment horizontal="center" vertical="center"/>
      <protection locked="0" hidden="1"/>
    </xf>
    <xf numFmtId="12" fontId="88" fillId="10" borderId="2" xfId="0" applyNumberFormat="1" applyFont="1" applyFill="1" applyBorder="1" applyAlignment="1" applyProtection="1">
      <alignment horizontal="center" vertical="center"/>
      <protection locked="0" hidden="1"/>
    </xf>
    <xf numFmtId="0" fontId="87" fillId="12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 hidden="1"/>
    </xf>
    <xf numFmtId="0" fontId="4" fillId="0" borderId="16" xfId="0" applyFont="1" applyBorder="1" applyAlignment="1" applyProtection="1">
      <alignment horizontal="center" vertical="center" wrapText="1"/>
      <protection hidden="1"/>
    </xf>
    <xf numFmtId="0" fontId="71" fillId="0" borderId="1" xfId="0" applyNumberFormat="1" applyFont="1" applyFill="1" applyBorder="1" applyAlignment="1" applyProtection="1">
      <alignment horizontal="center" vertical="center" wrapText="1"/>
    </xf>
    <xf numFmtId="0" fontId="72" fillId="0" borderId="1" xfId="0" applyFont="1" applyFill="1" applyBorder="1" applyAlignment="1" applyProtection="1">
      <alignment horizontal="center" vertical="center" wrapText="1"/>
    </xf>
    <xf numFmtId="0" fontId="64" fillId="0" borderId="1" xfId="0" applyNumberFormat="1" applyFont="1" applyFill="1" applyBorder="1" applyAlignment="1" applyProtection="1">
      <alignment horizontal="center" vertical="center" wrapText="1"/>
    </xf>
    <xf numFmtId="0" fontId="80" fillId="0" borderId="1" xfId="0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Alignment="1">
      <alignment horizontal="center"/>
    </xf>
    <xf numFmtId="0" fontId="15" fillId="0" borderId="1" xfId="0" applyNumberFormat="1" applyFon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/>
    </xf>
    <xf numFmtId="0" fontId="2" fillId="0" borderId="14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34" fillId="0" borderId="7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8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9" fillId="0" borderId="1" xfId="0" applyFont="1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914400</xdr:colOff>
      <xdr:row>0</xdr:row>
      <xdr:rowOff>161925</xdr:rowOff>
    </xdr:from>
    <xdr:to>
      <xdr:col>8</xdr:col>
      <xdr:colOff>1695450</xdr:colOff>
      <xdr:row>0</xdr:row>
      <xdr:rowOff>638175</xdr:rowOff>
    </xdr:to>
    <xdr:pic>
      <xdr:nvPicPr>
        <xdr:cNvPr id="2358" name="Picture 1" descr="DIU pad--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772400" y="161925"/>
          <a:ext cx="7810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0</xdr:row>
      <xdr:rowOff>0</xdr:rowOff>
    </xdr:from>
    <xdr:to>
      <xdr:col>6</xdr:col>
      <xdr:colOff>76200</xdr:colOff>
      <xdr:row>0</xdr:row>
      <xdr:rowOff>28575</xdr:rowOff>
    </xdr:to>
    <xdr:pic>
      <xdr:nvPicPr>
        <xdr:cNvPr id="1334" name="Picture 1" descr="DIU pad--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71800" y="0"/>
          <a:ext cx="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1133475</xdr:colOff>
      <xdr:row>0</xdr:row>
      <xdr:rowOff>66675</xdr:rowOff>
    </xdr:from>
    <xdr:to>
      <xdr:col>4</xdr:col>
      <xdr:colOff>1600200</xdr:colOff>
      <xdr:row>0</xdr:row>
      <xdr:rowOff>457200</xdr:rowOff>
    </xdr:to>
    <xdr:pic>
      <xdr:nvPicPr>
        <xdr:cNvPr id="3389" name="Picture 1" descr="DIU pad--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95675" y="66675"/>
          <a:ext cx="46672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1933575</xdr:colOff>
      <xdr:row>0</xdr:row>
      <xdr:rowOff>19050</xdr:rowOff>
    </xdr:from>
    <xdr:to>
      <xdr:col>2</xdr:col>
      <xdr:colOff>2419350</xdr:colOff>
      <xdr:row>2</xdr:row>
      <xdr:rowOff>57150</xdr:rowOff>
    </xdr:to>
    <xdr:pic>
      <xdr:nvPicPr>
        <xdr:cNvPr id="4406" name="Picture 1" descr="DIU pad--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33725" y="19050"/>
          <a:ext cx="4857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pring-2011%20Exam%20Details\Spring%202011\Roman%20%20Exam%20details%20program_TE_Spring-201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XAM PROG.(Day)"/>
      <sheetName val="Course Offer(Day)"/>
      <sheetName val="Exam (EVE)"/>
      <sheetName val="Course offer(EVE)"/>
      <sheetName val="Level combination (Day)"/>
    </sheetNames>
    <sheetDataSet>
      <sheetData sheetId="0"/>
      <sheetData sheetId="1"/>
      <sheetData sheetId="2"/>
      <sheetData sheetId="3">
        <row r="8">
          <cell r="B8" t="str">
            <v xml:space="preserve">For L3-T3 #  </v>
          </cell>
        </row>
        <row r="9">
          <cell r="B9" t="str">
            <v>Course Code</v>
          </cell>
          <cell r="C9" t="str">
            <v>Course Title</v>
          </cell>
          <cell r="D9" t="str">
            <v>Credit Hours</v>
          </cell>
        </row>
        <row r="10">
          <cell r="B10" t="str">
            <v>TE410</v>
          </cell>
          <cell r="C10" t="str">
            <v>Industrial attachment</v>
          </cell>
        </row>
        <row r="11">
          <cell r="B11" t="str">
            <v>TE411</v>
          </cell>
          <cell r="C11" t="str">
            <v>Comprehensive viva</v>
          </cell>
        </row>
        <row r="13">
          <cell r="B13" t="str">
            <v xml:space="preserve">For L3-T2 #  </v>
          </cell>
        </row>
        <row r="14">
          <cell r="B14" t="str">
            <v>Course Code</v>
          </cell>
          <cell r="C14" t="str">
            <v>Course Title</v>
          </cell>
          <cell r="D14" t="str">
            <v>Credit Hours</v>
          </cell>
        </row>
        <row r="15">
          <cell r="A15" t="str">
            <v>L3T2C1</v>
          </cell>
          <cell r="B15" t="str">
            <v>TE404</v>
          </cell>
          <cell r="C15" t="str">
            <v xml:space="preserve">Textile Coloration IV with lab </v>
          </cell>
          <cell r="D15" t="str">
            <v>3+0=3</v>
          </cell>
        </row>
        <row r="18">
          <cell r="A18" t="str">
            <v>L3T2C2</v>
          </cell>
          <cell r="B18" t="str">
            <v>TE405</v>
          </cell>
          <cell r="C18" t="str">
            <v xml:space="preserve">Textile Product evaluation II with lab </v>
          </cell>
          <cell r="D18" t="str">
            <v>3+0=3</v>
          </cell>
        </row>
        <row r="21">
          <cell r="A21" t="str">
            <v>L3T2C3</v>
          </cell>
          <cell r="B21" t="str">
            <v>TE406</v>
          </cell>
          <cell r="C21" t="str">
            <v>Textile Production Management</v>
          </cell>
          <cell r="D21" t="str">
            <v>3+1=4</v>
          </cell>
        </row>
        <row r="24">
          <cell r="A24" t="str">
            <v>L3T2C5</v>
          </cell>
          <cell r="B24" t="str">
            <v>TE407</v>
          </cell>
          <cell r="C24" t="str">
            <v>Preject / Thesis</v>
          </cell>
          <cell r="D24" t="str">
            <v>3+0=3</v>
          </cell>
        </row>
        <row r="27">
          <cell r="A27" t="str">
            <v>L3T2C4</v>
          </cell>
          <cell r="B27" t="str">
            <v>TE409</v>
          </cell>
          <cell r="C27" t="str">
            <v>Textile &amp; Environment</v>
          </cell>
          <cell r="D27" t="str">
            <v>3+0=3</v>
          </cell>
        </row>
        <row r="31">
          <cell r="B31" t="str">
            <v xml:space="preserve">For L3-T1 #  </v>
          </cell>
        </row>
        <row r="32">
          <cell r="B32" t="str">
            <v>Course Code</v>
          </cell>
          <cell r="C32" t="str">
            <v>Course Title</v>
          </cell>
          <cell r="D32" t="str">
            <v>Credit Hours</v>
          </cell>
        </row>
        <row r="33">
          <cell r="A33" t="str">
            <v>L3T1C1</v>
          </cell>
          <cell r="B33" t="str">
            <v>TE310</v>
          </cell>
          <cell r="C33" t="str">
            <v xml:space="preserve">Textile Mill Utilities </v>
          </cell>
          <cell r="D33" t="str">
            <v>3+0=3</v>
          </cell>
        </row>
        <row r="36">
          <cell r="A36" t="str">
            <v>L3T1C2</v>
          </cell>
          <cell r="B36" t="str">
            <v>TE311</v>
          </cell>
          <cell r="C36" t="str">
            <v xml:space="preserve">Quality Control in Textile with lab </v>
          </cell>
          <cell r="D36" t="str">
            <v>2+1=3</v>
          </cell>
        </row>
        <row r="39">
          <cell r="A39" t="str">
            <v>L3T1C3</v>
          </cell>
          <cell r="B39" t="str">
            <v>TE401</v>
          </cell>
          <cell r="C39" t="str">
            <v>Yarn/ Fabric / Textile Coloration/ Apparel Manufacturing III with lab</v>
          </cell>
          <cell r="D39" t="str">
            <v>3+1=4</v>
          </cell>
        </row>
        <row r="42">
          <cell r="A42" t="str">
            <v>L3T1C4</v>
          </cell>
          <cell r="B42" t="str">
            <v>TE402</v>
          </cell>
          <cell r="C42" t="str">
            <v>Hi-tech Textiles</v>
          </cell>
          <cell r="D42" t="str">
            <v>3+0=3</v>
          </cell>
        </row>
        <row r="45">
          <cell r="A45" t="str">
            <v>L3T1C5</v>
          </cell>
          <cell r="B45" t="str">
            <v>TE408</v>
          </cell>
          <cell r="C45" t="str">
            <v>Textile Finishing with lab</v>
          </cell>
          <cell r="D45" t="str">
            <v>3+1=4</v>
          </cell>
        </row>
        <row r="49">
          <cell r="B49" t="str">
            <v xml:space="preserve">For L2-T3 #  </v>
          </cell>
        </row>
        <row r="50">
          <cell r="B50" t="str">
            <v>Course Code</v>
          </cell>
          <cell r="C50" t="str">
            <v>Course Title</v>
          </cell>
          <cell r="D50" t="str">
            <v>Credit Hours</v>
          </cell>
        </row>
        <row r="51">
          <cell r="A51" t="str">
            <v>L2T3C1</v>
          </cell>
          <cell r="B51" t="str">
            <v>CSE210</v>
          </cell>
          <cell r="C51" t="str">
            <v>Computer Programming &amp; Graphics with lab</v>
          </cell>
          <cell r="D51" t="str">
            <v>2+1=3</v>
          </cell>
        </row>
        <row r="54">
          <cell r="A54" t="str">
            <v>L2T3C2</v>
          </cell>
          <cell r="B54" t="str">
            <v>TE306</v>
          </cell>
          <cell r="C54" t="str">
            <v>Elements of Machine Dynamics &amp; Design</v>
          </cell>
          <cell r="D54" t="str">
            <v>3+0=3</v>
          </cell>
        </row>
        <row r="57">
          <cell r="A57" t="str">
            <v>L2T3C3</v>
          </cell>
          <cell r="B57" t="str">
            <v>TE308</v>
          </cell>
          <cell r="C57" t="str">
            <v>Apparel Manufacturing II with lab</v>
          </cell>
          <cell r="D57" t="str">
            <v>3+1=4</v>
          </cell>
        </row>
        <row r="60">
          <cell r="A60" t="str">
            <v>L2T3C4</v>
          </cell>
          <cell r="B60" t="str">
            <v>TE309</v>
          </cell>
          <cell r="C60" t="str">
            <v>Engineering Economics</v>
          </cell>
          <cell r="D60" t="str">
            <v>3+0=3</v>
          </cell>
        </row>
        <row r="64">
          <cell r="B64" t="str">
            <v xml:space="preserve">For L2-T2 #  </v>
          </cell>
        </row>
        <row r="65">
          <cell r="B65" t="str">
            <v>Course Code</v>
          </cell>
          <cell r="C65" t="str">
            <v>Course Title</v>
          </cell>
          <cell r="D65" t="str">
            <v>Credit Hours</v>
          </cell>
        </row>
        <row r="66">
          <cell r="A66" t="str">
            <v>L2T2C1</v>
          </cell>
          <cell r="B66" t="str">
            <v>BUS209</v>
          </cell>
          <cell r="C66" t="str">
            <v>Business statistics</v>
          </cell>
          <cell r="D66" t="str">
            <v>3+0=3</v>
          </cell>
        </row>
        <row r="69">
          <cell r="A69" t="str">
            <v>L2T2C2</v>
          </cell>
          <cell r="B69" t="str">
            <v>TE207</v>
          </cell>
          <cell r="C69" t="str">
            <v>Fabric Design &amp; Analysis with lab</v>
          </cell>
          <cell r="D69" t="str">
            <v>3+1=4</v>
          </cell>
        </row>
        <row r="72">
          <cell r="A72" t="str">
            <v>L2T2C3</v>
          </cell>
          <cell r="B72" t="str">
            <v>TE303</v>
          </cell>
          <cell r="C72" t="str">
            <v>Manufacturing Engineering  with lab</v>
          </cell>
          <cell r="D72" t="str">
            <v>2+1=3</v>
          </cell>
        </row>
        <row r="75">
          <cell r="A75" t="str">
            <v>L2T2C4</v>
          </cell>
          <cell r="B75" t="str">
            <v>TE304</v>
          </cell>
          <cell r="C75" t="str">
            <v>Textile Coloration II with lab</v>
          </cell>
          <cell r="D75" t="str">
            <v>3+1=4</v>
          </cell>
        </row>
        <row r="79">
          <cell r="B79" t="str">
            <v xml:space="preserve">For L2-T1 #  </v>
          </cell>
        </row>
        <row r="80">
          <cell r="B80" t="str">
            <v>Course Code</v>
          </cell>
          <cell r="C80" t="str">
            <v>Course Title</v>
          </cell>
          <cell r="D80" t="str">
            <v>Credit Hours</v>
          </cell>
        </row>
        <row r="81">
          <cell r="A81" t="str">
            <v>L2T1C1</v>
          </cell>
          <cell r="B81" t="str">
            <v>TE110</v>
          </cell>
          <cell r="C81" t="str">
            <v>Engineering Materials &amp; Practice</v>
          </cell>
          <cell r="D81" t="str">
            <v>3+1=4</v>
          </cell>
        </row>
        <row r="84">
          <cell r="A84" t="str">
            <v>L2T1C2</v>
          </cell>
          <cell r="B84" t="str">
            <v>TE302</v>
          </cell>
          <cell r="C84" t="str">
            <v>Fabric Manufacturing II with lab</v>
          </cell>
          <cell r="D84" t="str">
            <v>3+1=4</v>
          </cell>
        </row>
        <row r="87">
          <cell r="A87" t="str">
            <v>L2T1C3</v>
          </cell>
          <cell r="B87" t="str">
            <v>TE305</v>
          </cell>
          <cell r="C87" t="str">
            <v>Textile Physics</v>
          </cell>
          <cell r="D87" t="str">
            <v>3+0=3</v>
          </cell>
        </row>
        <row r="90">
          <cell r="A90" t="str">
            <v>L2T1C4</v>
          </cell>
          <cell r="B90" t="str">
            <v>CSE112</v>
          </cell>
          <cell r="C90" t="str">
            <v>Computer Fundamentals with lab</v>
          </cell>
          <cell r="D90" t="str">
            <v>3+1=4</v>
          </cell>
        </row>
        <row r="94">
          <cell r="B94" t="str">
            <v xml:space="preserve">For L1-T3 #  </v>
          </cell>
        </row>
        <row r="95">
          <cell r="B95" t="str">
            <v>Course Code</v>
          </cell>
          <cell r="C95" t="str">
            <v>Course Title</v>
          </cell>
          <cell r="D95" t="str">
            <v>Credit Hours</v>
          </cell>
        </row>
        <row r="96">
          <cell r="A96" t="str">
            <v>L1T3C1</v>
          </cell>
          <cell r="B96" t="str">
            <v>TE201</v>
          </cell>
          <cell r="C96" t="str">
            <v>Textile Chemistry</v>
          </cell>
          <cell r="D96" t="str">
            <v>3+0=3</v>
          </cell>
        </row>
        <row r="99">
          <cell r="A99" t="str">
            <v>L1T3C2</v>
          </cell>
          <cell r="B99" t="str">
            <v>MATH131</v>
          </cell>
          <cell r="C99" t="str">
            <v xml:space="preserve">Mathematics III </v>
          </cell>
          <cell r="D99" t="str">
            <v>3+0=3</v>
          </cell>
        </row>
        <row r="102">
          <cell r="A102" t="str">
            <v>L1T3C3</v>
          </cell>
          <cell r="B102" t="str">
            <v>CSE206</v>
          </cell>
          <cell r="C102" t="str">
            <v>Basic Electrical and Electronic Engineering with lab</v>
          </cell>
          <cell r="D102" t="str">
            <v>2+1=3</v>
          </cell>
        </row>
        <row r="105">
          <cell r="A105" t="str">
            <v>L1T3C4</v>
          </cell>
          <cell r="B105" t="str">
            <v>TE301</v>
          </cell>
          <cell r="C105" t="str">
            <v>Yarn Manufacturing II with lab</v>
          </cell>
          <cell r="D105" t="str">
            <v>3+1=4</v>
          </cell>
        </row>
        <row r="109">
          <cell r="B109" t="str">
            <v xml:space="preserve">For L1-T2 #  </v>
          </cell>
        </row>
        <row r="110">
          <cell r="B110" t="str">
            <v>Course Code</v>
          </cell>
          <cell r="C110" t="str">
            <v>Course Title</v>
          </cell>
          <cell r="D110" t="str">
            <v>Credit Hours</v>
          </cell>
        </row>
        <row r="111">
          <cell r="A111" t="str">
            <v>L1T2C1</v>
          </cell>
          <cell r="B111" t="str">
            <v>TE107</v>
          </cell>
          <cell r="C111" t="str">
            <v>Polymer Science</v>
          </cell>
          <cell r="D111" t="str">
            <v>3+0=3</v>
          </cell>
        </row>
        <row r="114">
          <cell r="A114" t="str">
            <v>L1T2C2</v>
          </cell>
          <cell r="B114" t="str">
            <v>PHY108</v>
          </cell>
          <cell r="C114" t="str">
            <v>Physics II with</v>
          </cell>
          <cell r="D114" t="str">
            <v>3+1=4</v>
          </cell>
        </row>
        <row r="117">
          <cell r="A117" t="str">
            <v>L1T2C3</v>
          </cell>
          <cell r="B117" t="str">
            <v>MATH121</v>
          </cell>
          <cell r="C117" t="str">
            <v xml:space="preserve">Mathematics II </v>
          </cell>
          <cell r="D117" t="str">
            <v>2+1=3</v>
          </cell>
        </row>
        <row r="120">
          <cell r="A120" t="str">
            <v>L1T2C4</v>
          </cell>
          <cell r="B120" t="str">
            <v>TE211</v>
          </cell>
          <cell r="C120" t="str">
            <v>Textile Product Evaluation I with lab</v>
          </cell>
          <cell r="D120" t="str">
            <v>2+1=3</v>
          </cell>
        </row>
        <row r="124">
          <cell r="B124" t="str">
            <v xml:space="preserve">For L1-T1 #  </v>
          </cell>
        </row>
        <row r="125">
          <cell r="B125" t="str">
            <v>Course Code</v>
          </cell>
          <cell r="C125" t="str">
            <v>Course Title</v>
          </cell>
          <cell r="D125" t="str">
            <v>Credit Hours</v>
          </cell>
        </row>
        <row r="126">
          <cell r="A126" t="str">
            <v>L1T1C1</v>
          </cell>
          <cell r="B126" t="str">
            <v>MATH111</v>
          </cell>
          <cell r="C126" t="str">
            <v>Mathematics I</v>
          </cell>
          <cell r="D126" t="str">
            <v>3+0=3</v>
          </cell>
        </row>
        <row r="129">
          <cell r="A129" t="str">
            <v>L1T1C2</v>
          </cell>
          <cell r="B129" t="str">
            <v>TE109</v>
          </cell>
          <cell r="C129" t="str">
            <v>Textile Raw Materials</v>
          </cell>
          <cell r="D129" t="str">
            <v>3+0=3</v>
          </cell>
        </row>
        <row r="132">
          <cell r="A132" t="str">
            <v>L1T1C3</v>
          </cell>
          <cell r="B132" t="str">
            <v>CHEM105</v>
          </cell>
          <cell r="C132" t="str">
            <v>Chemistry with lab</v>
          </cell>
          <cell r="D132" t="str">
            <v>3+1=4</v>
          </cell>
        </row>
        <row r="135">
          <cell r="A135" t="str">
            <v>L1T1C4</v>
          </cell>
          <cell r="B135" t="str">
            <v>ENG102</v>
          </cell>
          <cell r="C135" t="str">
            <v>English Language</v>
          </cell>
          <cell r="D135" t="str">
            <v>3+0=3</v>
          </cell>
        </row>
        <row r="143">
          <cell r="B143" t="str">
            <v>Slot D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77"/>
  <sheetViews>
    <sheetView showGridLines="0" topLeftCell="A72" zoomScale="55" zoomScaleNormal="55" workbookViewId="0">
      <selection activeCell="R57" sqref="R57"/>
    </sheetView>
  </sheetViews>
  <sheetFormatPr defaultRowHeight="18"/>
  <cols>
    <col min="1" max="1" width="7" style="50" customWidth="1"/>
    <col min="2" max="2" width="5.5703125" style="47" customWidth="1"/>
    <col min="3" max="3" width="5.42578125" style="48" customWidth="1"/>
    <col min="4" max="4" width="9.140625" style="37"/>
    <col min="5" max="5" width="20.7109375" style="37" customWidth="1"/>
    <col min="6" max="6" width="36.7109375" style="42" customWidth="1"/>
    <col min="7" max="8" width="9.140625" style="75"/>
    <col min="9" max="9" width="30.28515625" style="75" customWidth="1"/>
    <col min="10" max="10" width="7" style="84" customWidth="1"/>
    <col min="11" max="11" width="5.5703125" style="85" customWidth="1"/>
    <col min="12" max="12" width="1.7109375" style="37" customWidth="1"/>
    <col min="13" max="13" width="8.7109375" style="37" customWidth="1"/>
    <col min="14" max="14" width="14.5703125" style="37" customWidth="1"/>
    <col min="15" max="15" width="36.7109375" style="37" customWidth="1"/>
    <col min="16" max="17" width="9.140625" style="78"/>
    <col min="18" max="18" width="15.42578125" style="78" customWidth="1"/>
    <col min="19" max="19" width="6.140625" style="95" customWidth="1"/>
    <col min="20" max="20" width="3.5703125" style="85" customWidth="1"/>
    <col min="21" max="22" width="9.140625" style="38"/>
    <col min="23" max="24" width="0" style="38" hidden="1" customWidth="1"/>
    <col min="25" max="16384" width="9.140625" style="38"/>
  </cols>
  <sheetData>
    <row r="1" spans="1:20" s="41" customFormat="1" ht="77.25" customHeight="1">
      <c r="A1" s="295" t="s">
        <v>10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</row>
    <row r="2" spans="1:20" s="41" customFormat="1" ht="23.25" customHeight="1">
      <c r="A2" s="296" t="str">
        <f>'Course Offer(Day)'!C3</f>
        <v>Department of Textile Engineering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</row>
    <row r="3" spans="1:20" s="41" customFormat="1" ht="18.75" customHeight="1">
      <c r="A3" s="296" t="s">
        <v>12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</row>
    <row r="4" spans="1:20" s="41" customFormat="1" ht="25.5" customHeight="1">
      <c r="A4" s="294" t="s">
        <v>394</v>
      </c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4"/>
      <c r="T4" s="294"/>
    </row>
    <row r="5" spans="1:20" ht="29.25" customHeight="1">
      <c r="A5" s="297" t="str">
        <f>'Course Offer(Day)'!C5</f>
        <v>Spring- 2016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  <c r="R5" s="297"/>
      <c r="S5" s="297"/>
      <c r="T5" s="297"/>
    </row>
    <row r="6" spans="1:20" ht="47.25" customHeight="1">
      <c r="A6" s="302" t="s">
        <v>393</v>
      </c>
      <c r="B6" s="304" t="s">
        <v>111</v>
      </c>
      <c r="C6" s="304" t="s">
        <v>0</v>
      </c>
      <c r="D6" s="39" t="s">
        <v>113</v>
      </c>
      <c r="E6" s="40" t="s">
        <v>9</v>
      </c>
      <c r="F6" s="40" t="s">
        <v>7</v>
      </c>
      <c r="G6" s="306" t="s">
        <v>117</v>
      </c>
      <c r="H6" s="307"/>
      <c r="I6" s="308"/>
      <c r="J6" s="81" t="s">
        <v>118</v>
      </c>
      <c r="K6" s="82" t="s">
        <v>119</v>
      </c>
      <c r="M6" s="40" t="s">
        <v>113</v>
      </c>
      <c r="N6" s="40" t="s">
        <v>9</v>
      </c>
      <c r="O6" s="40" t="s">
        <v>7</v>
      </c>
      <c r="P6" s="306" t="s">
        <v>117</v>
      </c>
      <c r="Q6" s="307"/>
      <c r="R6" s="308"/>
      <c r="S6" s="81" t="s">
        <v>118</v>
      </c>
      <c r="T6" s="82" t="s">
        <v>119</v>
      </c>
    </row>
    <row r="7" spans="1:20" ht="24.75" customHeight="1">
      <c r="A7" s="303"/>
      <c r="B7" s="304"/>
      <c r="C7" s="304"/>
      <c r="D7" s="291" t="s">
        <v>401</v>
      </c>
      <c r="E7" s="276"/>
      <c r="F7" s="276"/>
      <c r="G7" s="276"/>
      <c r="H7" s="276"/>
      <c r="I7" s="276"/>
      <c r="J7" s="276"/>
      <c r="K7" s="276"/>
      <c r="M7" s="276" t="s">
        <v>407</v>
      </c>
      <c r="N7" s="276"/>
      <c r="O7" s="276"/>
      <c r="P7" s="276"/>
      <c r="Q7" s="276"/>
      <c r="R7" s="276"/>
      <c r="S7" s="276"/>
      <c r="T7" s="276"/>
    </row>
    <row r="8" spans="1:20" ht="45" customHeight="1">
      <c r="A8" s="303"/>
      <c r="B8" s="304"/>
      <c r="C8" s="304"/>
      <c r="D8" s="34" t="str">
        <f>VLOOKUP(C6,'Level combination (Day)'!A6:AG9,2)</f>
        <v>L1T3</v>
      </c>
      <c r="E8" s="35" t="str">
        <f>IF(D8&lt;&gt;0,VLOOKUP(D8&amp;"C1",'Course Offer(Day)'!A6:N94,3,0),"")</f>
        <v>CSE-112</v>
      </c>
      <c r="F8" s="36" t="str">
        <f>IF(D8&lt;&gt;0,VLOOKUP(D8&amp;"C1",'Course Offer(Day)'!A6:N94,4,0),"")</f>
        <v>Computer Fundamentals</v>
      </c>
      <c r="G8" s="277" t="e">
        <f>IF(D8&lt;&gt;0,VLOOKUP(D8&amp;"C1",'Course Offer(Day)'!A6:W94,24,0),"")</f>
        <v>#REF!</v>
      </c>
      <c r="H8" s="277"/>
      <c r="I8" s="277"/>
      <c r="J8" s="83" t="e">
        <f>IF(D8&lt;&gt;0,VLOOKUP(D8&amp;"C1No. Of Students",'Course Offer(Day)'!B6:W94,22,0),"")</f>
        <v>#N/A</v>
      </c>
      <c r="K8" s="278" t="e">
        <f>SUM(J8:J9)</f>
        <v>#N/A</v>
      </c>
      <c r="M8" s="35" t="str">
        <f>VLOOKUP(C6,'Level combination (Day)'!A6:AG9,13)</f>
        <v>L2T2</v>
      </c>
      <c r="N8" s="35" t="e">
        <f>IF(M8&lt;&gt;0,VLOOKUP(M8&amp;"C1",'Course Offer(Day)'!A6:N94,3,0),"")</f>
        <v>#N/A</v>
      </c>
      <c r="O8" s="36" t="e">
        <f>IF(M8&lt;&gt;0,VLOOKUP(M8&amp;"C1",'Course Offer(Day)'!A6:N94,4,0),"")</f>
        <v>#N/A</v>
      </c>
      <c r="P8" s="277" t="e">
        <f>IF(M8&lt;&gt;0,VLOOKUP(M8&amp;"C1",'Course Offer(Day)'!A6:W94,24,0),"")</f>
        <v>#N/A</v>
      </c>
      <c r="Q8" s="277"/>
      <c r="R8" s="277"/>
      <c r="S8" s="83" t="e">
        <f>IF(M8&lt;&gt;0,VLOOKUP(M8&amp;"C1No. Of Students",'Course Offer(Day)'!B6:W94,22,0),"")</f>
        <v>#N/A</v>
      </c>
      <c r="T8" s="278" t="e">
        <f>SUM(S8:S9)</f>
        <v>#N/A</v>
      </c>
    </row>
    <row r="9" spans="1:20" ht="45.75" customHeight="1">
      <c r="A9" s="303"/>
      <c r="B9" s="304"/>
      <c r="C9" s="304"/>
      <c r="D9" s="34" t="str">
        <f>VLOOKUP(C6,'Level combination (Day)'!A6:AG9,7)</f>
        <v>L3T3</v>
      </c>
      <c r="E9" s="35" t="str">
        <f>IF(D9&lt;&gt;0,VLOOKUP(D9&amp;"C1",'Course Offer(Day)'!A6:N94,3,0),"")</f>
        <v>TE-331</v>
      </c>
      <c r="F9" s="36" t="str">
        <f>IF(D9&lt;&gt;0,VLOOKUP(D9&amp;"C1",'Course Offer(Day)'!A6:N94,4,0),"")</f>
        <v>Apparel Manufacturing -II</v>
      </c>
      <c r="G9" s="277" t="e">
        <f>IF(D9&lt;&gt;0,VLOOKUP(D9&amp;"C1",'Course Offer(Day)'!A6:W94,24,0),"")</f>
        <v>#REF!</v>
      </c>
      <c r="H9" s="277"/>
      <c r="I9" s="277"/>
      <c r="J9" s="83" t="e">
        <f>IF(D9&lt;&gt;0,VLOOKUP(D9&amp;"C1No. Of Students",'Course Offer(Day)'!B6:W94,22,0),"")</f>
        <v>#N/A</v>
      </c>
      <c r="K9" s="279"/>
      <c r="M9" s="35"/>
      <c r="N9" s="35"/>
      <c r="O9" s="36"/>
      <c r="P9" s="277"/>
      <c r="Q9" s="277"/>
      <c r="R9" s="277"/>
      <c r="S9" s="83"/>
      <c r="T9" s="279"/>
    </row>
    <row r="10" spans="1:20" ht="8.25" customHeight="1">
      <c r="A10" s="303"/>
      <c r="B10" s="304"/>
      <c r="C10" s="304"/>
    </row>
    <row r="11" spans="1:20" ht="21.75" customHeight="1">
      <c r="A11" s="303"/>
      <c r="B11" s="304"/>
      <c r="C11" s="304"/>
      <c r="D11" s="291" t="s">
        <v>402</v>
      </c>
      <c r="E11" s="276"/>
      <c r="F11" s="276"/>
      <c r="G11" s="276"/>
      <c r="H11" s="276"/>
      <c r="I11" s="276"/>
      <c r="J11" s="276"/>
      <c r="K11" s="276"/>
      <c r="M11" s="305"/>
      <c r="N11" s="305"/>
      <c r="O11" s="305"/>
      <c r="P11" s="305"/>
      <c r="Q11" s="305"/>
      <c r="R11" s="305"/>
      <c r="S11" s="305"/>
      <c r="T11" s="305"/>
    </row>
    <row r="12" spans="1:20" ht="37.5" customHeight="1">
      <c r="A12" s="303"/>
      <c r="B12" s="304"/>
      <c r="C12" s="304"/>
      <c r="D12" s="34" t="str">
        <f>VLOOKUP(C6,'Level combination (Day)'!A6:AG9,24)</f>
        <v>L1T1</v>
      </c>
      <c r="E12" s="35" t="e">
        <f>IF(D12&lt;&gt;0,VLOOKUP(D12&amp;"C1",'Course Offer(Day)'!A6:N94,3,0),"")</f>
        <v>#N/A</v>
      </c>
      <c r="F12" s="36" t="e">
        <f>IF(D12&lt;&gt;0,VLOOKUP(D12&amp;"C1",'Course Offer(Day)'!A6:N94,4,0),"")</f>
        <v>#N/A</v>
      </c>
      <c r="G12" s="277" t="e">
        <f>IF(D12&lt;&gt;0,VLOOKUP(D12&amp;"C1",'Course Offer(Day)'!A6:W94,24,0),"")</f>
        <v>#N/A</v>
      </c>
      <c r="H12" s="277"/>
      <c r="I12" s="277"/>
      <c r="J12" s="83" t="e">
        <f>IF(D12&lt;&gt;0,VLOOKUP(D12&amp;"C1No. Of Students",'Course Offer(Day)'!B6:W94,22,0),"")</f>
        <v>#N/A</v>
      </c>
      <c r="K12" s="278" t="e">
        <f>SUM(J12:J13)</f>
        <v>#N/A</v>
      </c>
      <c r="M12" s="305"/>
      <c r="N12" s="305"/>
      <c r="O12" s="305"/>
      <c r="P12" s="305"/>
      <c r="Q12" s="305"/>
      <c r="R12" s="305"/>
      <c r="S12" s="305"/>
      <c r="T12" s="305"/>
    </row>
    <row r="13" spans="1:20" ht="30.75" customHeight="1">
      <c r="A13" s="303"/>
      <c r="B13" s="304"/>
      <c r="C13" s="304"/>
      <c r="D13" s="34" t="str">
        <f>VLOOKUP(C6,'Level combination (Day)'!A6:AG9,29)</f>
        <v>L3T1</v>
      </c>
      <c r="E13" s="35" t="str">
        <f>IF(D13&lt;&gt;0,VLOOKUP(D13&amp;"C1",'Course Offer(Day)'!A6:N94,3,0),"")</f>
        <v>TE-317</v>
      </c>
      <c r="F13" s="36" t="str">
        <f>IF(D13&lt;&gt;0,VLOOKUP(D13&amp;"C1",'Course Offer(Day)'!A6:N94,4,0),"")</f>
        <v>Textile Physics</v>
      </c>
      <c r="G13" s="277" t="e">
        <f>IF(D13&lt;&gt;0,VLOOKUP(D13&amp;"C1",'Course Offer(Day)'!A6:W94,24,0),"")</f>
        <v>#REF!</v>
      </c>
      <c r="H13" s="277"/>
      <c r="I13" s="277"/>
      <c r="J13" s="83" t="e">
        <f>IF(D13&lt;&gt;0,VLOOKUP(D13&amp;"C1No. Of Students",'Course Offer(Day)'!B6:W94,22,0),"")</f>
        <v>#N/A</v>
      </c>
      <c r="K13" s="279"/>
      <c r="M13" s="305"/>
      <c r="N13" s="305"/>
      <c r="O13" s="305"/>
      <c r="P13" s="305"/>
      <c r="Q13" s="305"/>
      <c r="R13" s="305"/>
      <c r="S13" s="305"/>
      <c r="T13" s="305"/>
    </row>
    <row r="14" spans="1:20" ht="9" customHeight="1">
      <c r="A14" s="301"/>
      <c r="B14" s="301"/>
      <c r="C14" s="301"/>
      <c r="D14" s="301"/>
      <c r="E14" s="301"/>
      <c r="F14" s="301"/>
      <c r="G14" s="301"/>
      <c r="H14" s="301"/>
      <c r="I14" s="301"/>
      <c r="J14" s="301"/>
      <c r="K14" s="301"/>
      <c r="L14" s="301"/>
      <c r="M14" s="301"/>
      <c r="N14" s="301"/>
      <c r="O14" s="301"/>
      <c r="P14" s="301"/>
      <c r="Q14" s="301"/>
      <c r="R14" s="301"/>
      <c r="S14" s="301"/>
      <c r="T14" s="301"/>
    </row>
    <row r="15" spans="1:20" ht="54.75" customHeight="1">
      <c r="A15" s="298" t="s">
        <v>395</v>
      </c>
      <c r="B15" s="292" t="s">
        <v>112</v>
      </c>
      <c r="C15" s="292" t="s">
        <v>1</v>
      </c>
      <c r="D15" s="122" t="s">
        <v>113</v>
      </c>
      <c r="E15" s="123" t="s">
        <v>9</v>
      </c>
      <c r="F15" s="123" t="s">
        <v>7</v>
      </c>
      <c r="G15" s="293" t="s">
        <v>117</v>
      </c>
      <c r="H15" s="293"/>
      <c r="I15" s="293"/>
      <c r="J15" s="149" t="s">
        <v>118</v>
      </c>
      <c r="K15" s="150" t="s">
        <v>119</v>
      </c>
      <c r="L15" s="151"/>
      <c r="M15" s="123" t="s">
        <v>113</v>
      </c>
      <c r="N15" s="123" t="s">
        <v>9</v>
      </c>
      <c r="O15" s="123" t="s">
        <v>7</v>
      </c>
      <c r="P15" s="280" t="s">
        <v>117</v>
      </c>
      <c r="Q15" s="280"/>
      <c r="R15" s="280"/>
      <c r="S15" s="86" t="s">
        <v>118</v>
      </c>
      <c r="T15" s="87" t="s">
        <v>119</v>
      </c>
    </row>
    <row r="16" spans="1:20" ht="21.75" customHeight="1">
      <c r="A16" s="299"/>
      <c r="B16" s="292"/>
      <c r="C16" s="292"/>
      <c r="D16" s="281" t="s">
        <v>401</v>
      </c>
      <c r="E16" s="282"/>
      <c r="F16" s="282"/>
      <c r="G16" s="282"/>
      <c r="H16" s="282"/>
      <c r="I16" s="282"/>
      <c r="J16" s="282"/>
      <c r="K16" s="282"/>
      <c r="L16" s="52"/>
      <c r="M16" s="282" t="s">
        <v>403</v>
      </c>
      <c r="N16" s="282"/>
      <c r="O16" s="282"/>
      <c r="P16" s="282"/>
      <c r="Q16" s="282"/>
      <c r="R16" s="282"/>
      <c r="S16" s="282"/>
      <c r="T16" s="282"/>
    </row>
    <row r="17" spans="1:20" ht="59.25" customHeight="1">
      <c r="A17" s="299"/>
      <c r="B17" s="292"/>
      <c r="C17" s="292"/>
      <c r="D17" s="53" t="str">
        <f>VLOOKUP(C15,'Level combination (Day)'!A14:AH17,2)</f>
        <v>L2T3</v>
      </c>
      <c r="E17" s="54" t="str">
        <f>IF(D17&lt;&gt;0,VLOOKUP(D17&amp;"C1",'Course Offer(Day)'!A6:N94,3,0),"")</f>
        <v>TE-232</v>
      </c>
      <c r="F17" s="55" t="str">
        <f>IF(D17&lt;&gt;0,VLOOKUP(D17&amp;"C1",'Course Offer(Day)'!A6:N94,4,0),"")</f>
        <v>Apparel Maufacturing I (Lab))</v>
      </c>
      <c r="G17" s="283" t="e">
        <f>IF(D17&lt;&gt;0,VLOOKUP(D17&amp;"C1",'Course Offer(Day)'!A6:W94,24,0),"")</f>
        <v>#REF!</v>
      </c>
      <c r="H17" s="283"/>
      <c r="I17" s="283"/>
      <c r="J17" s="88" t="e">
        <f>IF(D17&lt;&gt;0,VLOOKUP(D17&amp;"C1No. Of Students",'Course Offer(Day)'!B6:W94,22,0),"")</f>
        <v>#N/A</v>
      </c>
      <c r="K17" s="284" t="e">
        <f>SUM(J17:J18)</f>
        <v>#N/A</v>
      </c>
      <c r="L17" s="52"/>
      <c r="M17" s="54" t="str">
        <f>VLOOKUP(C15,'Level combination (Day)'!A14:AH17,13)</f>
        <v>L1T2</v>
      </c>
      <c r="N17" s="54" t="str">
        <f>IF(M17&lt;&gt;0,VLOOKUP(M17&amp;"C1",'Course Offer(Day)'!A6:N94,3,0),"")</f>
        <v>ENG-122</v>
      </c>
      <c r="O17" s="55" t="str">
        <f>IF(M17&lt;&gt;0,VLOOKUP(M17&amp;"C1",'Course Offer(Day)'!A6:N94,4,0),"")</f>
        <v>English Language II</v>
      </c>
      <c r="P17" s="283" t="e">
        <f>IF(M17&lt;&gt;0,VLOOKUP(M17&amp;"C1",'Course Offer(Day)'!A6:W94,24,0),"")</f>
        <v>#REF!</v>
      </c>
      <c r="Q17" s="283"/>
      <c r="R17" s="283"/>
      <c r="S17" s="88">
        <v>268</v>
      </c>
      <c r="T17" s="284" t="e">
        <f>SUM(S17:S18)</f>
        <v>#N/A</v>
      </c>
    </row>
    <row r="18" spans="1:20" ht="42.75" customHeight="1">
      <c r="A18" s="299"/>
      <c r="B18" s="292"/>
      <c r="C18" s="292"/>
      <c r="D18" s="53" t="s">
        <v>82</v>
      </c>
      <c r="E18" s="54" t="s">
        <v>345</v>
      </c>
      <c r="F18" s="56" t="s">
        <v>346</v>
      </c>
      <c r="G18" s="283" t="s">
        <v>387</v>
      </c>
      <c r="H18" s="283"/>
      <c r="I18" s="283"/>
      <c r="J18" s="88">
        <v>10</v>
      </c>
      <c r="K18" s="285"/>
      <c r="L18" s="52"/>
      <c r="M18" s="54" t="str">
        <f>VLOOKUP(C15,'Level combination (Day)'!A14:AH17,18)</f>
        <v>L3T2</v>
      </c>
      <c r="N18" s="54" t="str">
        <f>IF(M18&lt;&gt;0,VLOOKUP(M18&amp;"C1",'Course Offer(Day)'!A6:N94,3,0),"")</f>
        <v>TE321</v>
      </c>
      <c r="O18" s="55" t="str">
        <f>IF(M18&lt;&gt;0,VLOOKUP(M18&amp;"C1",'Course Offer(Day)'!A6:N94,4,0),"")</f>
        <v xml:space="preserve">Textile Wet Processing-II </v>
      </c>
      <c r="P18" s="283" t="e">
        <f>IF(M18&lt;&gt;0,VLOOKUP(M18&amp;"C1",'Course Offer(Day)'!A6:W94,24,0),"")</f>
        <v>#REF!</v>
      </c>
      <c r="Q18" s="283"/>
      <c r="R18" s="283"/>
      <c r="S18" s="88" t="e">
        <f>IF(M18&lt;&gt;0,VLOOKUP(M18&amp;"C1No. Of Students",'Course Offer(Day)'!B6:W94,22,0),"")</f>
        <v>#N/A</v>
      </c>
      <c r="T18" s="285"/>
    </row>
    <row r="19" spans="1:20" ht="8.25" customHeight="1">
      <c r="A19" s="299"/>
      <c r="B19" s="292"/>
      <c r="C19" s="292"/>
      <c r="D19" s="52"/>
      <c r="E19" s="52"/>
      <c r="F19" s="57"/>
      <c r="G19" s="76"/>
      <c r="H19" s="76"/>
      <c r="I19" s="76"/>
      <c r="J19" s="89"/>
      <c r="K19" s="90"/>
      <c r="L19" s="52"/>
      <c r="M19" s="52"/>
      <c r="N19" s="52"/>
      <c r="O19" s="52"/>
      <c r="P19" s="79"/>
      <c r="Q19" s="79"/>
      <c r="R19" s="79"/>
      <c r="S19" s="96"/>
      <c r="T19" s="90"/>
    </row>
    <row r="20" spans="1:20" ht="21.75" customHeight="1">
      <c r="A20" s="299"/>
      <c r="B20" s="292"/>
      <c r="C20" s="292"/>
      <c r="D20" s="281" t="s">
        <v>402</v>
      </c>
      <c r="E20" s="282"/>
      <c r="F20" s="282"/>
      <c r="G20" s="282"/>
      <c r="H20" s="282"/>
      <c r="I20" s="282"/>
      <c r="J20" s="282"/>
      <c r="K20" s="282"/>
      <c r="L20" s="52"/>
      <c r="M20" s="52"/>
      <c r="N20" s="52"/>
      <c r="O20" s="52"/>
      <c r="P20" s="79"/>
      <c r="Q20" s="79"/>
      <c r="R20" s="79"/>
      <c r="S20" s="96"/>
      <c r="T20" s="90"/>
    </row>
    <row r="21" spans="1:20" ht="38.25" customHeight="1">
      <c r="A21" s="299"/>
      <c r="B21" s="292"/>
      <c r="C21" s="292"/>
      <c r="D21" s="53" t="str">
        <f>VLOOKUP(C15,'Level combination (Day)'!A14:AH17,24)</f>
        <v>L2T1</v>
      </c>
      <c r="E21" s="54" t="str">
        <f>IF(D21&lt;&gt;0,VLOOKUP(D21&amp;"C1",'Course Offer(Day)'!A6:N94,3,0),"")</f>
        <v>TE-211</v>
      </c>
      <c r="F21" s="55" t="str">
        <f>IF(D21&lt;&gt;0,VLOOKUP(D21&amp;"C1",'Course Offer(Day)'!A6:N94,4,0),"")</f>
        <v>Yarn Manufacturing I</v>
      </c>
      <c r="G21" s="283" t="e">
        <f>IF(D21&lt;&gt;0,VLOOKUP(D21&amp;"C1",'Course Offer(Day)'!A6:W94,24,0),"")</f>
        <v>#REF!</v>
      </c>
      <c r="H21" s="283"/>
      <c r="I21" s="283"/>
      <c r="J21" s="88" t="e">
        <f>IF(D21&lt;&gt;0,VLOOKUP(D21&amp;"C1No. Of Students",'Course Offer(Day)'!B6:W94,22,0),"")</f>
        <v>#N/A</v>
      </c>
      <c r="K21" s="284" t="e">
        <f>SUM(J21:J22)</f>
        <v>#N/A</v>
      </c>
      <c r="L21" s="52"/>
      <c r="M21" s="52"/>
      <c r="N21" s="52"/>
      <c r="O21" s="52"/>
      <c r="P21" s="79"/>
      <c r="Q21" s="79"/>
      <c r="R21" s="79"/>
      <c r="S21" s="96"/>
      <c r="T21" s="90"/>
    </row>
    <row r="22" spans="1:20" ht="30" customHeight="1">
      <c r="A22" s="300"/>
      <c r="B22" s="292"/>
      <c r="C22" s="292"/>
      <c r="D22" s="53" t="str">
        <f>VLOOKUP(C15,'Level combination (Day)'!A14:AH17,29)</f>
        <v>L4T1</v>
      </c>
      <c r="E22" s="54" t="e">
        <f>IF(D22&lt;&gt;0,VLOOKUP(D22&amp;"C1",'Course Offer(Day)'!A6:N94,3,0),"")</f>
        <v>#N/A</v>
      </c>
      <c r="F22" s="56" t="e">
        <f>IF(D22&lt;&gt;0,VLOOKUP(D22&amp;"C1",'Course Offer(Day)'!A6:N94,4,0),"")</f>
        <v>#N/A</v>
      </c>
      <c r="G22" s="283" t="e">
        <f>IF(D22&lt;&gt;0,VLOOKUP(D22&amp;"C1",'Course Offer(Day)'!A6:W94,24,0),"")</f>
        <v>#N/A</v>
      </c>
      <c r="H22" s="283"/>
      <c r="I22" s="283"/>
      <c r="J22" s="88" t="e">
        <f>IF(D22&lt;&gt;0,VLOOKUP(D22&amp;"C1No. Of Students",'Course Offer(Day)'!B6:W94,22,0),"")</f>
        <v>#N/A</v>
      </c>
      <c r="K22" s="285"/>
      <c r="L22" s="52"/>
      <c r="M22" s="52"/>
      <c r="N22" s="52"/>
      <c r="O22" s="52"/>
      <c r="P22" s="79"/>
      <c r="Q22" s="79"/>
      <c r="R22" s="79"/>
      <c r="S22" s="96"/>
      <c r="T22" s="90"/>
    </row>
    <row r="23" spans="1:20" ht="87" customHeight="1">
      <c r="A23" s="201"/>
      <c r="B23" s="202"/>
      <c r="C23" s="202"/>
      <c r="D23" s="203"/>
      <c r="E23" s="203"/>
      <c r="F23" s="204"/>
      <c r="G23" s="205"/>
      <c r="H23" s="205"/>
      <c r="I23" s="205"/>
      <c r="J23" s="206"/>
      <c r="K23" s="207"/>
      <c r="L23" s="52"/>
      <c r="M23" s="52"/>
      <c r="N23" s="52"/>
      <c r="O23" s="52"/>
      <c r="P23" s="79"/>
      <c r="Q23" s="79"/>
      <c r="R23" s="79"/>
      <c r="S23" s="96"/>
      <c r="T23" s="90"/>
    </row>
    <row r="24" spans="1:20" ht="3" customHeight="1">
      <c r="A24" s="201"/>
      <c r="B24" s="202"/>
      <c r="C24" s="202"/>
      <c r="D24" s="203"/>
      <c r="E24" s="203"/>
      <c r="F24" s="204"/>
      <c r="G24" s="205"/>
      <c r="H24" s="205"/>
      <c r="I24" s="205"/>
      <c r="J24" s="206"/>
      <c r="K24" s="207"/>
      <c r="L24" s="52"/>
      <c r="M24" s="52"/>
      <c r="N24" s="52"/>
      <c r="O24" s="52"/>
      <c r="P24" s="79"/>
      <c r="Q24" s="79"/>
      <c r="R24" s="79"/>
      <c r="S24" s="96"/>
      <c r="T24" s="90"/>
    </row>
    <row r="25" spans="1:20" ht="26.25" hidden="1" customHeight="1">
      <c r="A25" s="201"/>
      <c r="B25" s="202"/>
      <c r="C25" s="202"/>
      <c r="D25" s="203"/>
      <c r="E25" s="203"/>
      <c r="F25" s="204"/>
      <c r="G25" s="205"/>
      <c r="H25" s="205"/>
      <c r="I25" s="205"/>
      <c r="J25" s="206"/>
      <c r="K25" s="207"/>
      <c r="L25" s="52"/>
      <c r="M25" s="52"/>
      <c r="N25" s="52"/>
      <c r="O25" s="52"/>
      <c r="P25" s="79"/>
      <c r="Q25" s="79"/>
      <c r="R25" s="79"/>
      <c r="S25" s="96"/>
      <c r="T25" s="90"/>
    </row>
    <row r="26" spans="1:20" ht="10.5" hidden="1" customHeight="1"/>
    <row r="27" spans="1:20" s="43" customFormat="1" ht="57" customHeight="1">
      <c r="A27" s="302" t="s">
        <v>396</v>
      </c>
      <c r="B27" s="304" t="s">
        <v>111</v>
      </c>
      <c r="C27" s="304" t="s">
        <v>2</v>
      </c>
      <c r="D27" s="124" t="s">
        <v>113</v>
      </c>
      <c r="E27" s="125" t="s">
        <v>9</v>
      </c>
      <c r="F27" s="125" t="s">
        <v>7</v>
      </c>
      <c r="G27" s="290" t="s">
        <v>117</v>
      </c>
      <c r="H27" s="290"/>
      <c r="I27" s="290"/>
      <c r="J27" s="176" t="s">
        <v>118</v>
      </c>
      <c r="K27" s="147" t="s">
        <v>119</v>
      </c>
      <c r="L27" s="148"/>
      <c r="M27" s="125" t="s">
        <v>113</v>
      </c>
      <c r="N27" s="125" t="s">
        <v>9</v>
      </c>
      <c r="O27" s="125" t="s">
        <v>7</v>
      </c>
      <c r="P27" s="290" t="s">
        <v>117</v>
      </c>
      <c r="Q27" s="290"/>
      <c r="R27" s="290"/>
      <c r="S27" s="81" t="s">
        <v>118</v>
      </c>
      <c r="T27" s="82" t="s">
        <v>119</v>
      </c>
    </row>
    <row r="28" spans="1:20" s="43" customFormat="1" ht="21.75" customHeight="1">
      <c r="A28" s="303"/>
      <c r="B28" s="304"/>
      <c r="C28" s="304"/>
      <c r="D28" s="291" t="s">
        <v>401</v>
      </c>
      <c r="E28" s="276"/>
      <c r="F28" s="276"/>
      <c r="G28" s="276"/>
      <c r="H28" s="276"/>
      <c r="I28" s="276"/>
      <c r="J28" s="276"/>
      <c r="K28" s="276"/>
      <c r="L28" s="37"/>
      <c r="M28" s="276" t="s">
        <v>403</v>
      </c>
      <c r="N28" s="276"/>
      <c r="O28" s="276"/>
      <c r="P28" s="276"/>
      <c r="Q28" s="276"/>
      <c r="R28" s="276"/>
      <c r="S28" s="276"/>
      <c r="T28" s="276"/>
    </row>
    <row r="29" spans="1:20" s="43" customFormat="1" ht="37.5" customHeight="1">
      <c r="A29" s="303"/>
      <c r="B29" s="304"/>
      <c r="C29" s="304"/>
      <c r="D29" s="34" t="str">
        <f>VLOOKUP(C27,'Level combination (Day)'!A6:AG9,2)</f>
        <v>L1T3</v>
      </c>
      <c r="E29" s="35" t="str">
        <f>IF(D29&lt;&gt;0,VLOOKUP(D29&amp;"C2",'Course Offer(Day)'!A6:N94,3,0),"")</f>
        <v>STA-131</v>
      </c>
      <c r="F29" s="36" t="s">
        <v>67</v>
      </c>
      <c r="G29" s="277" t="e">
        <f>IF(D29&lt;&gt;0,VLOOKUP(D29&amp;"C2",'Course Offer(Day)'!A6:W94,24,0),"")</f>
        <v>#REF!</v>
      </c>
      <c r="H29" s="277"/>
      <c r="I29" s="277"/>
      <c r="J29" s="83" t="e">
        <f>IF(D29&lt;&gt;0,VLOOKUP(D29&amp;"C2No. Of Students",'Course Offer(Day)'!B6:W94,22,0),"")</f>
        <v>#N/A</v>
      </c>
      <c r="K29" s="278" t="e">
        <f>SUM(J29:J30)</f>
        <v>#N/A</v>
      </c>
      <c r="L29" s="37"/>
      <c r="M29" s="35" t="str">
        <f>VLOOKUP(C27,'Level combination (Day)'!A6:AG9,13)</f>
        <v>L2T2</v>
      </c>
      <c r="N29" s="35" t="e">
        <f>IF(M29&lt;&gt;0,VLOOKUP(M29&amp;"C2",'Course Offer(Day)'!A6:N94,3,0),"")</f>
        <v>#N/A</v>
      </c>
      <c r="O29" s="32" t="e">
        <f>IF(M29&lt;&gt;0,VLOOKUP(M29&amp;"C2",'Course Offer(Day)'!A6:N94,4,0),"")</f>
        <v>#N/A</v>
      </c>
      <c r="P29" s="277" t="e">
        <f>IF(M29&lt;&gt;0,VLOOKUP(M29&amp;"C2",'Course Offer(Day)'!A6:W94,24,0),"")</f>
        <v>#N/A</v>
      </c>
      <c r="Q29" s="277"/>
      <c r="R29" s="277"/>
      <c r="S29" s="83" t="e">
        <f>IF(M29&lt;&gt;0,VLOOKUP(M29&amp;"C2No. Of Students",'Course Offer(Day)'!B6:W94,22,0),"")</f>
        <v>#N/A</v>
      </c>
      <c r="T29" s="278" t="e">
        <f>SUM(S29:S30)</f>
        <v>#N/A</v>
      </c>
    </row>
    <row r="30" spans="1:20" s="43" customFormat="1" ht="29.25" customHeight="1">
      <c r="A30" s="303"/>
      <c r="B30" s="304"/>
      <c r="C30" s="304"/>
      <c r="D30" s="34" t="str">
        <f>VLOOKUP(C27,'Level combination (Day)'!A6:AG9,7)</f>
        <v>L3T3</v>
      </c>
      <c r="E30" s="35" t="str">
        <f>IF(D30&lt;&gt;0,VLOOKUP(D30&amp;"C2",'Course Offer(Day)'!A6:N94,3,0),"")</f>
        <v>TE-333</v>
      </c>
      <c r="F30" s="33" t="str">
        <f>IF(D30&lt;&gt;0,VLOOKUP(D30&amp;"C2",'Course Offer(Day)'!A6:N94,4,0),"")</f>
        <v>Economics for Textile Engineers</v>
      </c>
      <c r="G30" s="277" t="e">
        <f>IF(D30&lt;&gt;0,VLOOKUP(D30&amp;"C2",'Course Offer(Day)'!A6:W94,24,0),"")</f>
        <v>#REF!</v>
      </c>
      <c r="H30" s="277"/>
      <c r="I30" s="277"/>
      <c r="J30" s="83" t="e">
        <f>IF(D30&lt;&gt;0,VLOOKUP(D30&amp;"C2No. Of Students",'Course Offer(Day)'!B6:W94,22,0),"")</f>
        <v>#N/A</v>
      </c>
      <c r="K30" s="279"/>
      <c r="L30" s="37"/>
      <c r="M30" s="35"/>
      <c r="N30" s="35"/>
      <c r="O30" s="36"/>
      <c r="P30" s="277"/>
      <c r="Q30" s="277"/>
      <c r="R30" s="277"/>
      <c r="S30" s="83"/>
      <c r="T30" s="279"/>
    </row>
    <row r="31" spans="1:20" s="43" customFormat="1" ht="12.75" customHeight="1">
      <c r="A31" s="303"/>
      <c r="B31" s="304"/>
      <c r="C31" s="304"/>
      <c r="D31" s="37"/>
      <c r="E31" s="37"/>
      <c r="F31" s="42"/>
      <c r="G31" s="75"/>
      <c r="H31" s="75"/>
      <c r="I31" s="75"/>
      <c r="J31" s="84"/>
      <c r="K31" s="85"/>
      <c r="L31" s="37"/>
      <c r="M31" s="37"/>
      <c r="N31" s="37"/>
      <c r="O31" s="37"/>
      <c r="P31" s="78"/>
      <c r="Q31" s="78"/>
      <c r="R31" s="78"/>
      <c r="S31" s="95"/>
      <c r="T31" s="85"/>
    </row>
    <row r="32" spans="1:20" s="43" customFormat="1" ht="21.75" customHeight="1">
      <c r="A32" s="303"/>
      <c r="B32" s="304"/>
      <c r="C32" s="304"/>
      <c r="D32" s="291" t="s">
        <v>402</v>
      </c>
      <c r="E32" s="276"/>
      <c r="F32" s="276"/>
      <c r="G32" s="276"/>
      <c r="H32" s="276"/>
      <c r="I32" s="276"/>
      <c r="J32" s="276"/>
      <c r="K32" s="276"/>
      <c r="L32" s="37"/>
      <c r="M32" s="37"/>
      <c r="N32" s="37"/>
      <c r="O32" s="37"/>
      <c r="P32" s="78"/>
      <c r="Q32" s="78"/>
      <c r="R32" s="78"/>
      <c r="S32" s="95"/>
      <c r="T32" s="85"/>
    </row>
    <row r="33" spans="1:20" s="43" customFormat="1" ht="43.5" customHeight="1">
      <c r="A33" s="303"/>
      <c r="B33" s="304"/>
      <c r="C33" s="304"/>
      <c r="D33" s="34" t="str">
        <f>VLOOKUP(C27,'Level combination (Day)'!A6:AG9,24)</f>
        <v>L1T1</v>
      </c>
      <c r="E33" s="35" t="str">
        <f>IF(D33&lt;&gt;0,VLOOKUP(D33&amp;"C2",'Course Offer(Day)'!A6:N94,3,0),"")</f>
        <v>TE-111</v>
      </c>
      <c r="F33" s="36" t="str">
        <f>IF(D33&lt;&gt;0,VLOOKUP(D33&amp;"C2",'Course Offer(Day)'!A6:N94,4,0),"")</f>
        <v>Textile Raw Materials - I</v>
      </c>
      <c r="G33" s="277" t="e">
        <f>IF(D33&lt;&gt;0,VLOOKUP(D33&amp;"C2",'Course Offer(Day)'!A6:W94,24,0),"")</f>
        <v>#REF!</v>
      </c>
      <c r="H33" s="277"/>
      <c r="I33" s="277"/>
      <c r="J33" s="83" t="e">
        <f>IF(D33&lt;&gt;0,VLOOKUP(D33&amp;"C2No. Of Students",'Course Offer(Day)'!B6:W94,22,0),"")</f>
        <v>#N/A</v>
      </c>
      <c r="K33" s="278" t="e">
        <f>SUM(J33:J34)</f>
        <v>#N/A</v>
      </c>
      <c r="L33" s="37"/>
      <c r="M33" s="37"/>
      <c r="N33" s="37"/>
      <c r="O33" s="37"/>
      <c r="P33" s="78"/>
      <c r="Q33" s="78"/>
      <c r="R33" s="78"/>
      <c r="S33" s="95"/>
      <c r="T33" s="85"/>
    </row>
    <row r="34" spans="1:20" s="43" customFormat="1" ht="30.75" customHeight="1">
      <c r="A34" s="303"/>
      <c r="B34" s="304"/>
      <c r="C34" s="304"/>
      <c r="D34" s="34" t="str">
        <f>VLOOKUP(C27,'Level combination (Day)'!A6:AG9,29)</f>
        <v>L3T1</v>
      </c>
      <c r="E34" s="35" t="str">
        <f>IF(D34&lt;&gt;0,VLOOKUP(D34&amp;"C2",'Course Offer(Day)'!A6:N94,3,0),"")</f>
        <v>TE-311</v>
      </c>
      <c r="F34" s="36" t="str">
        <f>IF(D34&lt;&gt;0,VLOOKUP(D34&amp;"C2",'Course Offer(Day)'!A6:N94,4,0),"")</f>
        <v>Yarn Manufacturing – II</v>
      </c>
      <c r="G34" s="277" t="e">
        <f>IF(D34&lt;&gt;0,VLOOKUP(D34&amp;"C2",'Course Offer(Day)'!A6:W94,24,0),"")</f>
        <v>#REF!</v>
      </c>
      <c r="H34" s="277"/>
      <c r="I34" s="277"/>
      <c r="J34" s="83" t="e">
        <f>IF(D34&lt;&gt;0,VLOOKUP(D34&amp;"C2No. Of Students",'Course Offer(Day)'!B6:W94,22,0),"")</f>
        <v>#N/A</v>
      </c>
      <c r="K34" s="279"/>
      <c r="L34" s="37"/>
      <c r="M34" s="37"/>
      <c r="N34" s="37"/>
      <c r="O34" s="37"/>
      <c r="P34" s="78"/>
      <c r="Q34" s="78"/>
      <c r="R34" s="78"/>
      <c r="S34" s="95"/>
      <c r="T34" s="85"/>
    </row>
    <row r="36" spans="1:20" s="152" customFormat="1" ht="39" customHeight="1">
      <c r="A36" s="309" t="s">
        <v>397</v>
      </c>
      <c r="B36" s="292" t="s">
        <v>112</v>
      </c>
      <c r="C36" s="292" t="s">
        <v>3</v>
      </c>
      <c r="D36" s="122" t="s">
        <v>113</v>
      </c>
      <c r="E36" s="123" t="s">
        <v>9</v>
      </c>
      <c r="F36" s="123" t="s">
        <v>7</v>
      </c>
      <c r="G36" s="280" t="s">
        <v>117</v>
      </c>
      <c r="H36" s="280"/>
      <c r="I36" s="280"/>
      <c r="J36" s="149" t="s">
        <v>118</v>
      </c>
      <c r="K36" s="178" t="s">
        <v>119</v>
      </c>
      <c r="L36" s="151"/>
      <c r="M36" s="123" t="s">
        <v>113</v>
      </c>
      <c r="N36" s="123" t="s">
        <v>9</v>
      </c>
      <c r="O36" s="123" t="s">
        <v>7</v>
      </c>
      <c r="P36" s="280" t="s">
        <v>117</v>
      </c>
      <c r="Q36" s="280"/>
      <c r="R36" s="280"/>
      <c r="S36" s="177" t="s">
        <v>118</v>
      </c>
      <c r="T36" s="150" t="s">
        <v>119</v>
      </c>
    </row>
    <row r="37" spans="1:20" ht="21.75" customHeight="1">
      <c r="A37" s="310"/>
      <c r="B37" s="292"/>
      <c r="C37" s="292"/>
      <c r="D37" s="281" t="s">
        <v>401</v>
      </c>
      <c r="E37" s="282"/>
      <c r="F37" s="282"/>
      <c r="G37" s="282"/>
      <c r="H37" s="282"/>
      <c r="I37" s="282"/>
      <c r="J37" s="282"/>
      <c r="K37" s="282"/>
      <c r="L37" s="52"/>
      <c r="M37" s="282" t="s">
        <v>403</v>
      </c>
      <c r="N37" s="282"/>
      <c r="O37" s="282"/>
      <c r="P37" s="282"/>
      <c r="Q37" s="282"/>
      <c r="R37" s="282"/>
      <c r="S37" s="282"/>
      <c r="T37" s="282"/>
    </row>
    <row r="38" spans="1:20" ht="46.5" customHeight="1">
      <c r="A38" s="310"/>
      <c r="B38" s="292"/>
      <c r="C38" s="292"/>
      <c r="D38" s="53" t="str">
        <f>VLOOKUP(C36,'Level combination (Day)'!A14:AH17,2)</f>
        <v>L2T3</v>
      </c>
      <c r="E38" s="54" t="str">
        <f>IF(D38&lt;&gt;0,VLOOKUP(D38&amp;"C2",'Course Offer(Day)'!A6:N94,3,0),"")</f>
        <v>MKT-231</v>
      </c>
      <c r="F38" s="55" t="str">
        <f>IF(D38&lt;&gt;0,VLOOKUP(D38&amp;"C2",'Course Offer(Day)'!A6:N94,4,0),"")</f>
        <v>Principle of Marketing</v>
      </c>
      <c r="G38" s="283" t="e">
        <f>IF(D38&lt;&gt;0,VLOOKUP(D38&amp;"C2",'Course Offer(Day)'!A6:W94,24,0),"")</f>
        <v>#REF!</v>
      </c>
      <c r="H38" s="283"/>
      <c r="I38" s="283"/>
      <c r="J38" s="88" t="e">
        <f>IF(D38&lt;&gt;0,VLOOKUP(D38&amp;"C2No. Of Students",'Course Offer(Day)'!B6:W94,22,0),"")</f>
        <v>#N/A</v>
      </c>
      <c r="K38" s="284" t="e">
        <f>SUM(J38:J39)</f>
        <v>#N/A</v>
      </c>
      <c r="L38" s="52"/>
      <c r="M38" s="54" t="str">
        <f>VLOOKUP(C36,'Level combination (Day)'!A14:AH17,13)</f>
        <v>L1T2</v>
      </c>
      <c r="N38" s="54" t="str">
        <f>IF(M38&lt;&gt;0,VLOOKUP(M38&amp;"C2",'Course Offer(Day)'!A6:N94,3,0),"")</f>
        <v>MAT- 122</v>
      </c>
      <c r="O38" s="55" t="str">
        <f>IF(M38&lt;&gt;0,VLOOKUP(M38&amp;"C2",'Course Offer(Day)'!A6:N94,4,0),"")</f>
        <v>Mathmatics II</v>
      </c>
      <c r="P38" s="283" t="e">
        <f>IF(M38&lt;&gt;0,VLOOKUP(M38&amp;"C2",'Course Offer(Day)'!A6:W94,24,0),"")</f>
        <v>#REF!</v>
      </c>
      <c r="Q38" s="283"/>
      <c r="R38" s="283"/>
      <c r="S38" s="88" t="e">
        <f>IF(M38&lt;&gt;0,VLOOKUP(M38&amp;"C2No. Of Students",'Course Offer(Day)'!B6:W94,22,0),"")</f>
        <v>#N/A</v>
      </c>
      <c r="T38" s="284" t="e">
        <f>SUM(S38:S39)</f>
        <v>#N/A</v>
      </c>
    </row>
    <row r="39" spans="1:20" ht="45" customHeight="1">
      <c r="A39" s="310"/>
      <c r="B39" s="292"/>
      <c r="C39" s="292"/>
      <c r="D39" s="53" t="str">
        <f>VLOOKUP(C36,'Level combination (Day)'!A14:AH17,7)</f>
        <v>L1T1</v>
      </c>
      <c r="E39" s="54" t="str">
        <f>IF(D39&lt;&gt;0,VLOOKUP(D39&amp;"C3",'Course Offer(Day)'!A6:N94,3,0),"")</f>
        <v>MAT-111</v>
      </c>
      <c r="F39" s="55" t="str">
        <f>IF(D39&lt;&gt;0,VLOOKUP(D39&amp;"C3",'Course Offer(Day)'!A6:N94,4,0),"")</f>
        <v>Mathematics I</v>
      </c>
      <c r="G39" s="283" t="e">
        <f>IF(D39&lt;&gt;0,VLOOKUP(D39&amp;"C3",'Course Offer(Day)'!A6:W94,24,0),"")</f>
        <v>#REF!</v>
      </c>
      <c r="H39" s="283"/>
      <c r="I39" s="283"/>
      <c r="J39" s="88" t="e">
        <f>IF(D39&lt;&gt;0,VLOOKUP(D39&amp;"C3No. Of Students",'Course Offer(Day)'!B6:W94,22,0),"")</f>
        <v>#N/A</v>
      </c>
      <c r="K39" s="285"/>
      <c r="L39" s="52"/>
      <c r="M39" s="54" t="str">
        <f>VLOOKUP(C36,'Level combination (Day)'!A14:AH17,18)</f>
        <v>L3T2</v>
      </c>
      <c r="N39" s="54" t="str">
        <f>IF(M39&lt;&gt;0,VLOOKUP(M39&amp;"C2",'Course Offer(Day)'!A6:N94,3,0),"")</f>
        <v>TE-325</v>
      </c>
      <c r="O39" s="55" t="str">
        <f>IF(M39&lt;&gt;0,VLOOKUP(M39&amp;"C2",'Course Offer(Day)'!A6:N94,4,0),"")</f>
        <v xml:space="preserve">Basic Electrical &amp; Electronic Engineering </v>
      </c>
      <c r="P39" s="283" t="e">
        <f>IF(M39&lt;&gt;0,VLOOKUP(M39&amp;"C2",'Course Offer(Day)'!A6:W94,24,0),"")</f>
        <v>#REF!</v>
      </c>
      <c r="Q39" s="283"/>
      <c r="R39" s="283"/>
      <c r="S39" s="88" t="e">
        <f>IF(M39&lt;&gt;0,VLOOKUP(M39&amp;"C2No. Of Students",'Course Offer(Day)'!B6:W94,22,0),"")</f>
        <v>#N/A</v>
      </c>
      <c r="T39" s="285"/>
    </row>
    <row r="40" spans="1:20" ht="12.75" customHeight="1">
      <c r="A40" s="310"/>
      <c r="B40" s="292"/>
      <c r="C40" s="292"/>
      <c r="D40" s="52"/>
      <c r="E40" s="52"/>
      <c r="F40" s="57"/>
      <c r="G40" s="76"/>
      <c r="H40" s="76"/>
      <c r="I40" s="76"/>
      <c r="J40" s="89"/>
      <c r="K40" s="90"/>
      <c r="L40" s="52"/>
      <c r="M40" s="52"/>
      <c r="N40" s="52"/>
      <c r="O40" s="52"/>
      <c r="P40" s="79"/>
      <c r="Q40" s="79"/>
      <c r="R40" s="79"/>
      <c r="S40" s="96"/>
      <c r="T40" s="90"/>
    </row>
    <row r="41" spans="1:20" ht="21.75" customHeight="1">
      <c r="A41" s="310"/>
      <c r="B41" s="292"/>
      <c r="C41" s="292"/>
      <c r="D41" s="281" t="s">
        <v>402</v>
      </c>
      <c r="E41" s="282"/>
      <c r="F41" s="282"/>
      <c r="G41" s="282"/>
      <c r="H41" s="282"/>
      <c r="I41" s="282"/>
      <c r="J41" s="282"/>
      <c r="K41" s="282"/>
      <c r="L41" s="52"/>
      <c r="M41" s="52"/>
      <c r="N41" s="52"/>
      <c r="O41" s="52"/>
      <c r="P41" s="79"/>
      <c r="Q41" s="79"/>
      <c r="R41" s="79"/>
      <c r="S41" s="96"/>
      <c r="T41" s="90"/>
    </row>
    <row r="42" spans="1:20" ht="33" customHeight="1">
      <c r="A42" s="310"/>
      <c r="B42" s="292"/>
      <c r="C42" s="292"/>
      <c r="D42" s="53" t="str">
        <f>VLOOKUP(C36,'Level combination (Day)'!A14:AH17,24)</f>
        <v>L2T1</v>
      </c>
      <c r="E42" s="54" t="str">
        <f>IF(D42&lt;&gt;0,VLOOKUP(D42&amp;"C2",'Course Offer(Day)'!A6:N94,3,0),"")</f>
        <v>TE-212</v>
      </c>
      <c r="F42" s="55" t="str">
        <f>IF(D42&lt;&gt;0,VLOOKUP(D42&amp;"C2",'Course Offer(Day)'!A6:N94,4,0),"")</f>
        <v>Yarn Manufacturing I (lab)</v>
      </c>
      <c r="G42" s="283" t="e">
        <f>IF(D42&lt;&gt;0,VLOOKUP(D42&amp;"C2",'Course Offer(Day)'!A6:W94,24,0),"")</f>
        <v>#REF!</v>
      </c>
      <c r="H42" s="283"/>
      <c r="I42" s="283"/>
      <c r="J42" s="88" t="e">
        <f>IF(D42&lt;&gt;0,VLOOKUP(D42&amp;"C2No. Of Students",'Course Offer(Day)'!B6:W94,22,0),"")</f>
        <v>#N/A</v>
      </c>
      <c r="K42" s="284" t="e">
        <f>SUM(J42:J43)</f>
        <v>#N/A</v>
      </c>
      <c r="L42" s="52"/>
      <c r="M42" s="52"/>
      <c r="N42" s="52"/>
      <c r="O42" s="52"/>
      <c r="P42" s="79"/>
      <c r="Q42" s="79"/>
      <c r="R42" s="79"/>
      <c r="S42" s="96"/>
      <c r="T42" s="90"/>
    </row>
    <row r="43" spans="1:20" ht="34.5" customHeight="1">
      <c r="A43" s="310"/>
      <c r="B43" s="292"/>
      <c r="C43" s="292"/>
      <c r="D43" s="53" t="str">
        <f>VLOOKUP(C36,'Level combination (Day)'!A14:AH17,29)</f>
        <v>L4T1</v>
      </c>
      <c r="E43" s="54" t="e">
        <f>IF(D43&lt;&gt;0,VLOOKUP(D43&amp;"C2",'Course Offer(Day)'!A6:N94,3,0),"")</f>
        <v>#N/A</v>
      </c>
      <c r="F43" s="55" t="e">
        <f>IF(D43&lt;&gt;0,VLOOKUP(D43&amp;"C2",'Course Offer(Day)'!A6:N94,4,0),"")</f>
        <v>#N/A</v>
      </c>
      <c r="G43" s="283" t="e">
        <f>IF(D43&lt;&gt;0,VLOOKUP(D43&amp;"C2",'Course Offer(Day)'!A6:W94,24,0),"")</f>
        <v>#N/A</v>
      </c>
      <c r="H43" s="283"/>
      <c r="I43" s="283"/>
      <c r="J43" s="88">
        <v>200</v>
      </c>
      <c r="K43" s="285"/>
      <c r="L43" s="52"/>
      <c r="M43" s="52"/>
      <c r="N43" s="52"/>
      <c r="O43" s="52"/>
      <c r="P43" s="79"/>
      <c r="Q43" s="79"/>
      <c r="R43" s="79"/>
      <c r="S43" s="96"/>
      <c r="T43" s="90"/>
    </row>
    <row r="44" spans="1:20" ht="234.75" customHeight="1">
      <c r="B44" s="201"/>
      <c r="C44" s="202"/>
      <c r="D44" s="203"/>
      <c r="E44" s="203"/>
      <c r="F44" s="208"/>
      <c r="G44" s="205"/>
      <c r="H44" s="205"/>
      <c r="I44" s="205"/>
      <c r="J44" s="206"/>
      <c r="K44" s="207"/>
      <c r="L44" s="52"/>
      <c r="M44" s="52"/>
      <c r="N44" s="52"/>
      <c r="O44" s="52"/>
      <c r="P44" s="79"/>
      <c r="Q44" s="79"/>
      <c r="R44" s="79"/>
      <c r="S44" s="96"/>
      <c r="T44" s="90"/>
    </row>
    <row r="45" spans="1:20" ht="9.75" customHeight="1">
      <c r="B45" s="201"/>
      <c r="C45" s="202"/>
      <c r="D45" s="203"/>
      <c r="E45" s="203"/>
      <c r="F45" s="208"/>
      <c r="G45" s="205"/>
      <c r="H45" s="205"/>
      <c r="I45" s="205"/>
      <c r="J45" s="206"/>
      <c r="K45" s="207"/>
      <c r="L45" s="52"/>
      <c r="M45" s="52"/>
      <c r="N45" s="52"/>
      <c r="O45" s="52"/>
      <c r="P45" s="79"/>
      <c r="Q45" s="79"/>
      <c r="R45" s="79"/>
      <c r="S45" s="96"/>
      <c r="T45" s="90"/>
    </row>
    <row r="46" spans="1:20" ht="108" customHeight="1">
      <c r="B46" s="201"/>
      <c r="C46" s="202"/>
      <c r="D46" s="203"/>
      <c r="E46" s="203"/>
      <c r="F46" s="208"/>
      <c r="G46" s="205"/>
      <c r="H46" s="205"/>
      <c r="I46" s="205"/>
      <c r="J46" s="206"/>
      <c r="K46" s="207"/>
      <c r="L46" s="52"/>
      <c r="M46" s="52"/>
      <c r="N46" s="52"/>
      <c r="O46" s="52"/>
      <c r="P46" s="79"/>
      <c r="Q46" s="79"/>
      <c r="R46" s="79"/>
      <c r="S46" s="96"/>
      <c r="T46" s="90"/>
    </row>
    <row r="47" spans="1:20" ht="20.25" hidden="1" customHeight="1"/>
    <row r="48" spans="1:20" s="152" customFormat="1" ht="55.5" customHeight="1">
      <c r="A48" s="302" t="s">
        <v>398</v>
      </c>
      <c r="B48" s="304" t="s">
        <v>114</v>
      </c>
      <c r="C48" s="304" t="s">
        <v>5</v>
      </c>
      <c r="D48" s="124" t="s">
        <v>113</v>
      </c>
      <c r="E48" s="125" t="s">
        <v>9</v>
      </c>
      <c r="F48" s="125" t="s">
        <v>7</v>
      </c>
      <c r="G48" s="290" t="s">
        <v>117</v>
      </c>
      <c r="H48" s="290"/>
      <c r="I48" s="290"/>
      <c r="J48" s="146" t="s">
        <v>118</v>
      </c>
      <c r="K48" s="147" t="s">
        <v>119</v>
      </c>
      <c r="L48" s="148"/>
      <c r="M48" s="125" t="s">
        <v>113</v>
      </c>
      <c r="N48" s="125" t="s">
        <v>9</v>
      </c>
      <c r="O48" s="125" t="s">
        <v>7</v>
      </c>
      <c r="P48" s="290" t="s">
        <v>117</v>
      </c>
      <c r="Q48" s="290"/>
      <c r="R48" s="290"/>
      <c r="S48" s="146" t="s">
        <v>118</v>
      </c>
      <c r="T48" s="147" t="s">
        <v>119</v>
      </c>
    </row>
    <row r="49" spans="1:20" ht="21.75" customHeight="1">
      <c r="A49" s="303"/>
      <c r="B49" s="304"/>
      <c r="C49" s="304"/>
      <c r="D49" s="291" t="s">
        <v>401</v>
      </c>
      <c r="E49" s="276"/>
      <c r="F49" s="276"/>
      <c r="G49" s="276"/>
      <c r="H49" s="276"/>
      <c r="I49" s="276"/>
      <c r="J49" s="276"/>
      <c r="K49" s="276"/>
      <c r="M49" s="276" t="s">
        <v>403</v>
      </c>
      <c r="N49" s="276"/>
      <c r="O49" s="276"/>
      <c r="P49" s="276"/>
      <c r="Q49" s="276"/>
      <c r="R49" s="276"/>
      <c r="S49" s="276"/>
      <c r="T49" s="276"/>
    </row>
    <row r="50" spans="1:20" ht="33.75" customHeight="1">
      <c r="A50" s="303"/>
      <c r="B50" s="304"/>
      <c r="C50" s="304"/>
      <c r="D50" s="34" t="str">
        <f>VLOOKUP(C48,'Level combination (Day)'!A6:AG9,2)</f>
        <v>L1T3</v>
      </c>
      <c r="E50" s="35" t="str">
        <f>IF(D50&lt;&gt;0,VLOOKUP(D50&amp;"C3",'Course Offer(Day)'!A6:N94,3,0),"")</f>
        <v>TE-132</v>
      </c>
      <c r="F50" s="36" t="str">
        <f>IF(D50&lt;&gt;0,VLOOKUP(D50&amp;"C3",'Course Offer(Day)'!A6:N94,4,0),"")</f>
        <v>Engineering Materials</v>
      </c>
      <c r="G50" s="277" t="e">
        <f>IF(D50&lt;&gt;0,VLOOKUP(D50&amp;"C3",'Course Offer(Day)'!A6:W94,24,0),"")</f>
        <v>#REF!</v>
      </c>
      <c r="H50" s="277"/>
      <c r="I50" s="277"/>
      <c r="J50" s="83" t="e">
        <f>IF(D50&lt;&gt;0,VLOOKUP(D50&amp;"C3No. Of Students",'Course Offer(Day)'!B6:W94,22,0),"")</f>
        <v>#N/A</v>
      </c>
      <c r="K50" s="278" t="e">
        <f>SUM(J50:J53)</f>
        <v>#N/A</v>
      </c>
      <c r="M50" s="35" t="str">
        <f>VLOOKUP(C48,'Level combination (Day)'!A6:AG9,13)</f>
        <v>L2T2</v>
      </c>
      <c r="N50" s="35" t="str">
        <f>IF(M50&lt;&gt;0,VLOOKUP(M50&amp;"C3",'Course Offer(Day)'!A6:N94,3,0),"")</f>
        <v>TE-221</v>
      </c>
      <c r="O50" s="33" t="str">
        <f>IF(M50&lt;&gt;0,VLOOKUP(M50&amp;"C3",'Course Offer(Day)'!A6:N94,4,0),"")</f>
        <v>Textile wet Processing I</v>
      </c>
      <c r="P50" s="277" t="e">
        <f>IF(M50&lt;&gt;0,VLOOKUP(M50&amp;"C3",'Course Offer(Day)'!A6:W94,24,0),"")</f>
        <v>#REF!</v>
      </c>
      <c r="Q50" s="277"/>
      <c r="R50" s="277"/>
      <c r="S50" s="83" t="e">
        <f>IF(M50&lt;&gt;0,VLOOKUP(M50&amp;"C3No. Of Students",'Course Offer(Day)'!B6:W94,22,0),"")</f>
        <v>#N/A</v>
      </c>
      <c r="T50" s="278" t="e">
        <f>SUM(S50:S53)</f>
        <v>#N/A</v>
      </c>
    </row>
    <row r="51" spans="1:20" ht="53.25" customHeight="1">
      <c r="A51" s="303"/>
      <c r="B51" s="304"/>
      <c r="C51" s="304"/>
      <c r="D51" s="34" t="str">
        <f>VLOOKUP(C48,'Level combination (Day)'!A6:AG9,7)</f>
        <v>L3T3</v>
      </c>
      <c r="E51" s="35" t="str">
        <f>IF(D51&lt;&gt;0,VLOOKUP(D51&amp;"C3",'Course Offer(Day)'!A6:N94,3,0),"")</f>
        <v>TE-335</v>
      </c>
      <c r="F51" s="36" t="str">
        <f>IF(D51&lt;&gt;0,VLOOKUP(D51&amp;"C3",'Course Offer(Day)'!A6:N94,4,0),"")</f>
        <v>Applications of Computer in Textiles</v>
      </c>
      <c r="G51" s="277" t="e">
        <f>IF(D51&lt;&gt;0,VLOOKUP(D51&amp;"C3",'Course Offer(Day)'!A6:W94,24,0),"")</f>
        <v>#REF!</v>
      </c>
      <c r="H51" s="277"/>
      <c r="I51" s="277"/>
      <c r="J51" s="83" t="e">
        <f>IF(D51&lt;&gt;0,VLOOKUP(D51&amp;"C3No. Of Students",'Course Offer(Day)'!B6:W94,22,0),"")</f>
        <v>#N/A</v>
      </c>
      <c r="K51" s="286"/>
      <c r="M51" s="80" t="s">
        <v>87</v>
      </c>
      <c r="N51" s="35" t="s">
        <v>20</v>
      </c>
      <c r="O51" s="33" t="s">
        <v>404</v>
      </c>
      <c r="P51" s="277" t="s">
        <v>392</v>
      </c>
      <c r="Q51" s="277"/>
      <c r="R51" s="277"/>
      <c r="S51" s="83">
        <v>122</v>
      </c>
      <c r="T51" s="286"/>
    </row>
    <row r="52" spans="1:20" ht="45.75" customHeight="1">
      <c r="A52" s="303"/>
      <c r="B52" s="304"/>
      <c r="C52" s="304"/>
      <c r="D52" s="35" t="str">
        <f>VLOOKUP(C48,'Level combination (Day)'!A14:AH17,2)</f>
        <v>L2T3</v>
      </c>
      <c r="E52" s="35" t="str">
        <f>IF(D52&lt;&gt;0,VLOOKUP(D52&amp;"C3",'Course Offer(Day)'!A6:N94,3,0),"")</f>
        <v>ACT-231</v>
      </c>
      <c r="F52" s="36" t="str">
        <f>IF(D52&lt;&gt;0,VLOOKUP(D52&amp;"C3",'Course Offer(Day)'!A6:N94,4,0),"")</f>
        <v>Principle of Accounting</v>
      </c>
      <c r="G52" s="287" t="e">
        <f>IF(D52&lt;&gt;0,VLOOKUP(D52&amp;"C3",'Course Offer(Day)'!A6:W94,24,0),"")</f>
        <v>#REF!</v>
      </c>
      <c r="H52" s="288"/>
      <c r="I52" s="289"/>
      <c r="J52" s="91" t="e">
        <f>IF(D52&lt;&gt;0,VLOOKUP(D52&amp;"C3No. Of Students",'Course Offer(Day)'!B6:W94,22,0),"")</f>
        <v>#N/A</v>
      </c>
      <c r="K52" s="286"/>
      <c r="M52" s="35" t="str">
        <f>VLOOKUP(C48,'Level combination (Day)'!A14:AH17,13)</f>
        <v>L1T2</v>
      </c>
      <c r="N52" s="35" t="str">
        <f>IF(M52&lt;&gt;0,VLOOKUP(M52&amp;"C3",'Course Offer(Day)'!A6:N94,3,0),"")</f>
        <v>PHY-122</v>
      </c>
      <c r="O52" s="33" t="str">
        <f>IF(M52&lt;&gt;0,VLOOKUP(M52&amp;"C3",'Course Offer(Day)'!A6:N94,4,0),"")</f>
        <v>Physics II</v>
      </c>
      <c r="P52" s="277" t="e">
        <f>IF(M52&lt;&gt;0,VLOOKUP(M52&amp;"C3",'Course Offer(Day)'!A6:W94,24,0),"")</f>
        <v>#REF!</v>
      </c>
      <c r="Q52" s="277"/>
      <c r="R52" s="277"/>
      <c r="S52" s="83" t="e">
        <f>IF(M52&lt;&gt;0,VLOOKUP(M52&amp;"C3No. Of Students",'Course Offer(Day)'!B6:W94,22,0),"")</f>
        <v>#N/A</v>
      </c>
      <c r="T52" s="286"/>
    </row>
    <row r="53" spans="1:20" ht="48.75" customHeight="1">
      <c r="A53" s="303"/>
      <c r="B53" s="304"/>
      <c r="C53" s="304"/>
      <c r="D53" s="35">
        <f>VLOOKUP(C48,'Level combination (Day)'!A14:AH17,7)</f>
        <v>0</v>
      </c>
      <c r="E53" s="35" t="str">
        <f>IF(D53&lt;&gt;0,VLOOKUP(D53&amp;"C3",'Course Offer(Day)'!A6:N94,3,0),"")</f>
        <v/>
      </c>
      <c r="F53" s="33" t="str">
        <f>IF(D53&lt;&gt;0,VLOOKUP(D53&amp;"C3",'Course Offer(Day)'!A6:N94,4,0),"")</f>
        <v/>
      </c>
      <c r="G53" s="287" t="str">
        <f>IF(D53&lt;&gt;0,VLOOKUP(D53&amp;"C3",'Course Offer(Day)'!A6:W94,24,0),"")</f>
        <v/>
      </c>
      <c r="H53" s="288"/>
      <c r="I53" s="289"/>
      <c r="J53" s="91" t="str">
        <f>IF(D53&lt;&gt;0,VLOOKUP(D53&amp;"C3No. Of Students",'Course Offer(Day)'!B6:W94,22,0),"")</f>
        <v/>
      </c>
      <c r="K53" s="279"/>
      <c r="M53" s="35" t="str">
        <f>VLOOKUP(C48,'Level combination (Day)'!A14:AH17,18)</f>
        <v>L3T2</v>
      </c>
      <c r="N53" s="35" t="str">
        <f>IF(M53&lt;&gt;0,VLOOKUP(M53&amp;"C3",'Course Offer(Day)'!A6:N94,3,0),"")</f>
        <v>TE323</v>
      </c>
      <c r="O53" s="33" t="str">
        <f>IF(M53&lt;&gt;0,VLOOKUP(M53&amp;"C3",'Course Offer(Day)'!A6:N94,4,0),"")</f>
        <v>Fabric Design &amp; Analysis</v>
      </c>
      <c r="P53" s="287" t="e">
        <f>IF(M53&lt;&gt;0,VLOOKUP(M53&amp;"C3",'Course Offer(Day)'!A6:W94,24,0),"")</f>
        <v>#REF!</v>
      </c>
      <c r="Q53" s="288"/>
      <c r="R53" s="289"/>
      <c r="S53" s="91" t="e">
        <f>IF(M53&lt;&gt;0,VLOOKUP(M53&amp;"C3No. Of Students",'Course Offer(Day)'!B6:W94,22,0),"")</f>
        <v>#N/A</v>
      </c>
      <c r="T53" s="279"/>
    </row>
    <row r="54" spans="1:20" ht="12.75" customHeight="1">
      <c r="A54" s="303"/>
      <c r="B54" s="304"/>
      <c r="C54" s="304"/>
    </row>
    <row r="55" spans="1:20" ht="21.75" customHeight="1">
      <c r="A55" s="303"/>
      <c r="B55" s="304"/>
      <c r="C55" s="304"/>
      <c r="D55" s="291" t="s">
        <v>402</v>
      </c>
      <c r="E55" s="276"/>
      <c r="F55" s="276"/>
      <c r="G55" s="276"/>
      <c r="H55" s="276"/>
      <c r="I55" s="276"/>
      <c r="J55" s="276"/>
      <c r="K55" s="276"/>
    </row>
    <row r="56" spans="1:20" ht="21" customHeight="1">
      <c r="A56" s="303"/>
      <c r="B56" s="304"/>
      <c r="C56" s="304"/>
      <c r="D56" s="34">
        <f>VLOOKUP(C48,'Level combination (Day)'!A6:AG9,24)</f>
        <v>0</v>
      </c>
      <c r="E56" s="35" t="str">
        <f>IF(D56&lt;&gt;0,VLOOKUP(D56&amp;"C3",'Course Offer(Day)'!A6:N94,3,0),"")</f>
        <v/>
      </c>
      <c r="F56" s="36" t="str">
        <f>IF(D56&lt;&gt;0,VLOOKUP(D56&amp;"C3",'Course Offer(Day)'!A6:N94,4,0),"")</f>
        <v/>
      </c>
      <c r="G56" s="277" t="str">
        <f>IF(D56&lt;&gt;0,VLOOKUP(D56&amp;"C3",'Course Offer(Day)'!A6:W94,24,0),"")</f>
        <v/>
      </c>
      <c r="H56" s="277"/>
      <c r="I56" s="277"/>
      <c r="J56" s="83" t="str">
        <f>IF(D56&lt;&gt;0,VLOOKUP(D56&amp;"C3No. Of Students",'Course Offer(Day)'!B6:W94,22,0),"")</f>
        <v/>
      </c>
      <c r="K56" s="278" t="e">
        <f>SUM(J56:J59)</f>
        <v>#N/A</v>
      </c>
    </row>
    <row r="57" spans="1:20" ht="32.25" customHeight="1">
      <c r="A57" s="303"/>
      <c r="B57" s="304"/>
      <c r="C57" s="304"/>
      <c r="D57" s="34" t="str">
        <f>VLOOKUP(C48,'Level combination (Day)'!A6:AG9,29)</f>
        <v>L3T1</v>
      </c>
      <c r="E57" s="35" t="str">
        <f>IF(D57&lt;&gt;0,VLOOKUP(D57&amp;"C3",'Course Offer(Day)'!A6:N94,3,0),"")</f>
        <v>TE-313</v>
      </c>
      <c r="F57" s="36" t="str">
        <f>IF(D57&lt;&gt;0,VLOOKUP(D57&amp;"C3",'Course Offer(Day)'!A6:N94,4,0),"")</f>
        <v>Fabric Manufacturing – II</v>
      </c>
      <c r="G57" s="277" t="e">
        <f>IF(D57&lt;&gt;0,VLOOKUP(D57&amp;"C3",'Course Offer(Day)'!A6:W94,24,0),"")</f>
        <v>#REF!</v>
      </c>
      <c r="H57" s="277"/>
      <c r="I57" s="277"/>
      <c r="J57" s="83" t="e">
        <f>IF(D57&lt;&gt;0,VLOOKUP(D57&amp;"C3No. Of Students",'Course Offer(Day)'!B6:W94,22,0),"")</f>
        <v>#N/A</v>
      </c>
      <c r="K57" s="286"/>
    </row>
    <row r="58" spans="1:20" ht="34.5" customHeight="1">
      <c r="A58" s="303"/>
      <c r="B58" s="304"/>
      <c r="C58" s="304"/>
      <c r="D58" s="34" t="s">
        <v>81</v>
      </c>
      <c r="E58" s="35" t="s">
        <v>363</v>
      </c>
      <c r="F58" s="36" t="s">
        <v>65</v>
      </c>
      <c r="G58" s="287" t="s">
        <v>385</v>
      </c>
      <c r="H58" s="288"/>
      <c r="I58" s="289"/>
      <c r="J58" s="92">
        <v>250</v>
      </c>
      <c r="K58" s="286"/>
    </row>
    <row r="59" spans="1:20" ht="33.75" customHeight="1">
      <c r="A59" s="303"/>
      <c r="B59" s="304"/>
      <c r="C59" s="304"/>
      <c r="D59" s="36" t="str">
        <f>VLOOKUP(C48,'Level combination (Day)'!A14:AH17,29)</f>
        <v>L4T1</v>
      </c>
      <c r="E59" s="36" t="e">
        <f>IF(D59&lt;&gt;0,VLOOKUP(D59&amp;"C3",'Course Offer(Day)'!A6:N94,3,0),"")</f>
        <v>#N/A</v>
      </c>
      <c r="F59" s="36" t="e">
        <f>IF(D59&lt;&gt;0,VLOOKUP(D59&amp;"C3",'Course Offer(Day)'!A6:N94,4,0),"")</f>
        <v>#N/A</v>
      </c>
      <c r="G59" s="287" t="e">
        <f>IF(D59&lt;&gt;0,VLOOKUP(D59&amp;"C3",'Course Offer(Day)'!A6:W94,24,0),"")</f>
        <v>#N/A</v>
      </c>
      <c r="H59" s="288"/>
      <c r="I59" s="289"/>
      <c r="J59" s="92" t="e">
        <f>IF(D59&lt;&gt;0,VLOOKUP(D59&amp;"C3No. Of Students",'Course Offer(Day)'!B6:W94,22,0),"")</f>
        <v>#N/A</v>
      </c>
      <c r="K59" s="279"/>
    </row>
    <row r="60" spans="1:20" ht="17.25" customHeight="1">
      <c r="A60" s="49"/>
      <c r="B60" s="46"/>
      <c r="C60" s="46"/>
      <c r="D60" s="44"/>
      <c r="E60" s="44"/>
      <c r="F60" s="45"/>
      <c r="G60" s="77"/>
      <c r="H60" s="77"/>
      <c r="I60" s="77"/>
      <c r="J60" s="93"/>
      <c r="K60" s="94"/>
    </row>
    <row r="61" spans="1:20" ht="48" customHeight="1">
      <c r="A61" s="309" t="s">
        <v>399</v>
      </c>
      <c r="B61" s="292" t="s">
        <v>111</v>
      </c>
      <c r="C61" s="292" t="s">
        <v>6</v>
      </c>
      <c r="D61" s="122" t="s">
        <v>113</v>
      </c>
      <c r="E61" s="123" t="s">
        <v>9</v>
      </c>
      <c r="F61" s="123" t="s">
        <v>7</v>
      </c>
      <c r="G61" s="280" t="s">
        <v>117</v>
      </c>
      <c r="H61" s="280"/>
      <c r="I61" s="280"/>
      <c r="J61" s="149" t="s">
        <v>118</v>
      </c>
      <c r="K61" s="178" t="s">
        <v>119</v>
      </c>
      <c r="L61" s="151"/>
      <c r="M61" s="123" t="s">
        <v>113</v>
      </c>
      <c r="N61" s="123" t="s">
        <v>9</v>
      </c>
      <c r="O61" s="123" t="s">
        <v>7</v>
      </c>
      <c r="P61" s="280" t="s">
        <v>117</v>
      </c>
      <c r="Q61" s="280"/>
      <c r="R61" s="280"/>
      <c r="S61" s="86" t="s">
        <v>118</v>
      </c>
      <c r="T61" s="87" t="s">
        <v>119</v>
      </c>
    </row>
    <row r="62" spans="1:20" ht="31.5" customHeight="1">
      <c r="A62" s="310"/>
      <c r="B62" s="292"/>
      <c r="C62" s="292"/>
      <c r="D62" s="281" t="s">
        <v>401</v>
      </c>
      <c r="E62" s="282"/>
      <c r="F62" s="282"/>
      <c r="G62" s="282"/>
      <c r="H62" s="282"/>
      <c r="I62" s="282"/>
      <c r="J62" s="282"/>
      <c r="K62" s="282"/>
      <c r="L62" s="52"/>
      <c r="M62" s="282" t="s">
        <v>403</v>
      </c>
      <c r="N62" s="282"/>
      <c r="O62" s="282"/>
      <c r="P62" s="282"/>
      <c r="Q62" s="282"/>
      <c r="R62" s="282"/>
      <c r="S62" s="282"/>
      <c r="T62" s="282"/>
    </row>
    <row r="63" spans="1:20" ht="35.25" customHeight="1">
      <c r="A63" s="310"/>
      <c r="B63" s="292"/>
      <c r="C63" s="292"/>
      <c r="D63" s="53" t="str">
        <f>VLOOKUP(C61,'Level combination (Day)'!A6:AG9,2)</f>
        <v>L1T3</v>
      </c>
      <c r="E63" s="54" t="str">
        <f>IF(D63&lt;&gt;0,VLOOKUP(D63&amp;"C4",'Course Offer(Day)'!A6:N94,3,0),"")</f>
        <v>TE-133</v>
      </c>
      <c r="F63" s="55" t="str">
        <f>IF(D63&lt;&gt;0,VLOOKUP(D63&amp;"C4",'Course Offer(Day)'!A6:N94,4,0),"")</f>
        <v>Polymer Science</v>
      </c>
      <c r="G63" s="283" t="e">
        <f>IF(D63&lt;&gt;0,VLOOKUP(D63&amp;"C4",'Course Offer(Day)'!A6:W94,24,0),"")</f>
        <v>#REF!</v>
      </c>
      <c r="H63" s="283"/>
      <c r="I63" s="283"/>
      <c r="J63" s="88" t="e">
        <f>IF(D63&lt;&gt;0,VLOOKUP(D63&amp;"C4No. Of Students",'Course Offer(Day)'!B6:W94,22,0),"")</f>
        <v>#N/A</v>
      </c>
      <c r="K63" s="284" t="e">
        <f>SUM(J63:J64)</f>
        <v>#N/A</v>
      </c>
      <c r="L63" s="52"/>
      <c r="M63" s="54" t="str">
        <f>VLOOKUP(C61,'Level combination (Day)'!A6:AG9,13)</f>
        <v>L2T2</v>
      </c>
      <c r="N63" s="54" t="str">
        <f>IF(M63&lt;&gt;0,VLOOKUP(M63&amp;"C4",'Course Offer(Day)'!A6:N94,3,0),"")</f>
        <v>TE-222</v>
      </c>
      <c r="O63" s="55" t="str">
        <f>IF(M63&lt;&gt;0,VLOOKUP(M63&amp;"C4",'Course Offer(Day)'!A6:N94,4,0),"")</f>
        <v>Textile wet Processing I (lab)</v>
      </c>
      <c r="P63" s="283" t="e">
        <f>IF(M63&lt;&gt;0,VLOOKUP(M63&amp;"C4",'Course Offer(Day)'!A6:W94,24,0),"")</f>
        <v>#REF!</v>
      </c>
      <c r="Q63" s="283"/>
      <c r="R63" s="283"/>
      <c r="S63" s="88" t="e">
        <f>IF(M63&lt;&gt;0,VLOOKUP(M63&amp;"C4No. Of Students",'Course Offer(Day)'!B6:W94,22,0),"")</f>
        <v>#N/A</v>
      </c>
      <c r="T63" s="284" t="e">
        <f>SUM(S63:S64)</f>
        <v>#N/A</v>
      </c>
    </row>
    <row r="64" spans="1:20" ht="58.5" customHeight="1">
      <c r="A64" s="310"/>
      <c r="B64" s="292"/>
      <c r="C64" s="292"/>
      <c r="D64" s="53" t="str">
        <f>VLOOKUP(C61,'Level combination (Day)'!A6:AG9,7)</f>
        <v>L3T3</v>
      </c>
      <c r="E64" s="54" t="str">
        <f>IF(D64&lt;&gt;0,VLOOKUP(D64&amp;"C4",'Course Offer(Day)'!A6:N94,3,0),"")</f>
        <v>TE-334</v>
      </c>
      <c r="F64" s="55" t="str">
        <f>IF(D64&lt;&gt;0,VLOOKUP(D64&amp;"C4",'Course Offer(Day)'!A6:N94,4,0),"")</f>
        <v>Elements of Machine Dynamics &amp; Design</v>
      </c>
      <c r="G64" s="311" t="e">
        <f>IF(D64&lt;&gt;0,VLOOKUP(D64&amp;"C4",'Course Offer(Day)'!A6:W94,24,0),"")</f>
        <v>#REF!</v>
      </c>
      <c r="H64" s="312"/>
      <c r="I64" s="313"/>
      <c r="J64" s="88" t="e">
        <f>IF(D64&lt;&gt;0,VLOOKUP(D64&amp;"C4No. Of Students",'Course Offer(Day)'!B6:W94,22,0),"")</f>
        <v>#N/A</v>
      </c>
      <c r="K64" s="285"/>
      <c r="L64" s="52"/>
      <c r="M64" s="54" t="str">
        <f>VLOOKUP(C61,'Level combination (Day)'!A6:AG9,18)</f>
        <v>L4T2</v>
      </c>
      <c r="N64" s="54" t="e">
        <f>IF(M64&lt;&gt;0,VLOOKUP(M64&amp;"C2",'Course Offer(Day)'!A6:N94,3,0),"")</f>
        <v>#N/A</v>
      </c>
      <c r="O64" s="56" t="e">
        <f>IF(M64&lt;&gt;0,VLOOKUP(M64&amp;"C2",'Course Offer(Day)'!A6:N94,4,0),"")</f>
        <v>#N/A</v>
      </c>
      <c r="P64" s="283" t="e">
        <f>IF(M64&lt;&gt;0,VLOOKUP(M64&amp;"C2",'Course Offer(Day)'!A6:W94,24,0),"")</f>
        <v>#N/A</v>
      </c>
      <c r="Q64" s="283"/>
      <c r="R64" s="283"/>
      <c r="S64" s="88" t="e">
        <f>IF(M64&lt;&gt;0,VLOOKUP(M64&amp;"C2No. Of Students",'Course Offer(Day)'!B6:W94,22,0),"")</f>
        <v>#N/A</v>
      </c>
      <c r="T64" s="285"/>
    </row>
    <row r="65" spans="1:20" ht="12" customHeight="1">
      <c r="A65" s="310"/>
      <c r="B65" s="292"/>
      <c r="C65" s="292"/>
      <c r="D65" s="52"/>
      <c r="E65" s="52"/>
      <c r="F65" s="57"/>
      <c r="G65" s="76"/>
      <c r="H65" s="76"/>
      <c r="I65" s="76"/>
      <c r="J65" s="89"/>
      <c r="K65" s="90"/>
      <c r="L65" s="52"/>
      <c r="M65" s="52"/>
      <c r="N65" s="52"/>
      <c r="O65" s="52"/>
      <c r="P65" s="79"/>
      <c r="Q65" s="79"/>
      <c r="R65" s="79"/>
      <c r="S65" s="96"/>
      <c r="T65" s="90"/>
    </row>
    <row r="66" spans="1:20" ht="18.75" customHeight="1">
      <c r="A66" s="310"/>
      <c r="B66" s="292"/>
      <c r="C66" s="292"/>
      <c r="D66" s="281" t="s">
        <v>402</v>
      </c>
      <c r="E66" s="282"/>
      <c r="F66" s="282"/>
      <c r="G66" s="282"/>
      <c r="H66" s="282"/>
      <c r="I66" s="282"/>
      <c r="J66" s="282"/>
      <c r="K66" s="282"/>
      <c r="L66" s="52"/>
      <c r="M66" s="52"/>
      <c r="N66" s="52"/>
      <c r="O66" s="52"/>
      <c r="P66" s="79"/>
      <c r="Q66" s="79"/>
      <c r="R66" s="79"/>
      <c r="S66" s="96"/>
      <c r="T66" s="90"/>
    </row>
    <row r="67" spans="1:20" ht="37.5" customHeight="1">
      <c r="A67" s="310"/>
      <c r="B67" s="292"/>
      <c r="C67" s="292"/>
      <c r="D67" s="53" t="str">
        <f>VLOOKUP(C61,'Level combination (Day)'!A6:AG9,24)</f>
        <v>L1T1</v>
      </c>
      <c r="E67" s="54" t="str">
        <f>IF(D67&lt;&gt;0,VLOOKUP(D67&amp;"C4",'Course Offer(Day)'!A6:N94,3,0),"")</f>
        <v>PHY-111</v>
      </c>
      <c r="F67" s="153" t="str">
        <f>IF(D67&lt;&gt;0,VLOOKUP(D67&amp;"C4",'Course Offer(Day)'!A6:N94,4,0),"")</f>
        <v>Physics I</v>
      </c>
      <c r="G67" s="283" t="e">
        <f>IF(D67&lt;&gt;0,VLOOKUP(D67&amp;"C4",'Course Offer(Day)'!A6:W94,24,0),"")</f>
        <v>#REF!</v>
      </c>
      <c r="H67" s="283"/>
      <c r="I67" s="283"/>
      <c r="J67" s="88" t="e">
        <f>IF(D67&lt;&gt;0,VLOOKUP(D67&amp;"C4No. Of Students",'Course Offer(Day)'!B6:W94,22,0),"")</f>
        <v>#N/A</v>
      </c>
      <c r="K67" s="284" t="e">
        <f>SUM(J67:J68)</f>
        <v>#N/A</v>
      </c>
      <c r="L67" s="52"/>
      <c r="M67" s="52"/>
      <c r="N67" s="52"/>
      <c r="O67" s="52"/>
      <c r="P67" s="79"/>
      <c r="Q67" s="79"/>
      <c r="R67" s="79"/>
      <c r="S67" s="96"/>
      <c r="T67" s="90"/>
    </row>
    <row r="68" spans="1:20" ht="37.5" customHeight="1">
      <c r="A68" s="310"/>
      <c r="B68" s="292"/>
      <c r="C68" s="292"/>
      <c r="D68" s="53" t="str">
        <f>VLOOKUP(C61,'Level combination (Day)'!A6:AG9,29)</f>
        <v>L3T1</v>
      </c>
      <c r="E68" s="54" t="str">
        <f>IF(D68&lt;&gt;0,VLOOKUP(D68&amp;"C4",'Course Offer(Day)'!A6:N94,3,0),"")</f>
        <v>TE-315</v>
      </c>
      <c r="F68" s="55" t="str">
        <f>IF(D68&lt;&gt;0,VLOOKUP(D68&amp;"C4",'Course Offer(Day)'!A6:N94,4,0),"")</f>
        <v>Textile Testing and Quality Control-II</v>
      </c>
      <c r="G68" s="283" t="e">
        <f>IF(D68&lt;&gt;0,VLOOKUP(D68&amp;"C4",'Course Offer(Day)'!A6:W94,24,0),"")</f>
        <v>#REF!</v>
      </c>
      <c r="H68" s="283"/>
      <c r="I68" s="283"/>
      <c r="J68" s="88" t="e">
        <f>IF(D68&lt;&gt;0,VLOOKUP(D68&amp;"C4No. Of Students",'Course Offer(Day)'!B6:W94,22,0),"")</f>
        <v>#N/A</v>
      </c>
      <c r="K68" s="285"/>
      <c r="L68" s="52"/>
      <c r="M68" s="52"/>
      <c r="N68" s="52"/>
      <c r="O68" s="52"/>
      <c r="P68" s="79"/>
      <c r="Q68" s="79"/>
      <c r="R68" s="79"/>
      <c r="S68" s="96"/>
      <c r="T68" s="90"/>
    </row>
    <row r="69" spans="1:20" ht="180.75" customHeight="1"/>
    <row r="70" spans="1:20" ht="51" customHeight="1">
      <c r="A70" s="302" t="s">
        <v>400</v>
      </c>
      <c r="B70" s="304" t="s">
        <v>112</v>
      </c>
      <c r="C70" s="304" t="s">
        <v>76</v>
      </c>
      <c r="D70" s="124" t="s">
        <v>113</v>
      </c>
      <c r="E70" s="125" t="s">
        <v>9</v>
      </c>
      <c r="F70" s="125" t="s">
        <v>7</v>
      </c>
      <c r="G70" s="290" t="s">
        <v>117</v>
      </c>
      <c r="H70" s="290"/>
      <c r="I70" s="290"/>
      <c r="J70" s="146" t="s">
        <v>118</v>
      </c>
      <c r="K70" s="179" t="s">
        <v>119</v>
      </c>
      <c r="L70" s="148"/>
      <c r="M70" s="125" t="s">
        <v>113</v>
      </c>
      <c r="N70" s="125" t="s">
        <v>9</v>
      </c>
      <c r="O70" s="125" t="s">
        <v>7</v>
      </c>
      <c r="P70" s="290" t="s">
        <v>117</v>
      </c>
      <c r="Q70" s="290"/>
      <c r="R70" s="290"/>
      <c r="S70" s="81" t="s">
        <v>118</v>
      </c>
      <c r="T70" s="82" t="s">
        <v>119</v>
      </c>
    </row>
    <row r="71" spans="1:20" ht="21.75" customHeight="1">
      <c r="A71" s="303"/>
      <c r="B71" s="304"/>
      <c r="C71" s="304"/>
      <c r="D71" s="291" t="s">
        <v>401</v>
      </c>
      <c r="E71" s="276"/>
      <c r="F71" s="276"/>
      <c r="G71" s="276"/>
      <c r="H71" s="276"/>
      <c r="I71" s="276"/>
      <c r="J71" s="276"/>
      <c r="K71" s="276"/>
      <c r="M71" s="276" t="s">
        <v>406</v>
      </c>
      <c r="N71" s="276"/>
      <c r="O71" s="276"/>
      <c r="P71" s="276"/>
      <c r="Q71" s="276"/>
      <c r="R71" s="276"/>
      <c r="S71" s="276"/>
      <c r="T71" s="276"/>
    </row>
    <row r="72" spans="1:20" ht="40.5" customHeight="1">
      <c r="A72" s="303"/>
      <c r="B72" s="304"/>
      <c r="C72" s="304"/>
      <c r="D72" s="34" t="str">
        <f>VLOOKUP(C70,'Level combination (Day)'!A14:AH17,2)</f>
        <v>L2T3</v>
      </c>
      <c r="E72" s="35" t="str">
        <f>IF(D72&lt;&gt;0,VLOOKUP(D72&amp;"C4",'Course Offer(Day)'!A6:N94,3,0),"")</f>
        <v>TE-233</v>
      </c>
      <c r="F72" s="36" t="str">
        <f>IF(D72&lt;&gt;0,VLOOKUP(D72&amp;"C4",'Course Offer(Day)'!A6:N94,4,0),"")</f>
        <v xml:space="preserve">Manufacturing Engineering </v>
      </c>
      <c r="G72" s="277" t="e">
        <f>IF(D72&lt;&gt;0,VLOOKUP(D72&amp;"C4",'Course Offer(Day)'!A6:W94,24,0),"")</f>
        <v>#REF!</v>
      </c>
      <c r="H72" s="277"/>
      <c r="I72" s="277"/>
      <c r="J72" s="83" t="e">
        <f>IF(D72&lt;&gt;0,VLOOKUP(D72&amp;"C4No. Of Students",'Course Offer(Day)'!B6:W94,22,0),"")</f>
        <v>#N/A</v>
      </c>
      <c r="K72" s="278" t="e">
        <f>SUM(J72:J73)</f>
        <v>#N/A</v>
      </c>
      <c r="M72" s="35" t="str">
        <f>VLOOKUP(C70,'Level combination (Day)'!A14:AH17,13)</f>
        <v>L1T2</v>
      </c>
      <c r="N72" s="35" t="str">
        <f>IF(M72&lt;&gt;0,VLOOKUP(M72&amp;"C4",'Course Offer(Day)'!A6:N94,3,0),"")</f>
        <v>CHE-124</v>
      </c>
      <c r="O72" s="36" t="str">
        <f>IF(M72&lt;&gt;0,VLOOKUP(M72&amp;"C4",'Course Offer(Day)'!A6:N94,4,0),"")</f>
        <v>Chemistry</v>
      </c>
      <c r="P72" s="277" t="e">
        <f>IF(M72&lt;&gt;0,VLOOKUP(M72&amp;"C4",'Course Offer(Day)'!A6:W94,24,0),"")</f>
        <v>#REF!</v>
      </c>
      <c r="Q72" s="277"/>
      <c r="R72" s="277"/>
      <c r="S72" s="83" t="e">
        <f>IF(M72&lt;&gt;0,VLOOKUP(M72&amp;"C4No. Of Students",'Course Offer(Day)'!B6:W94,22,0),"")</f>
        <v>#N/A</v>
      </c>
      <c r="T72" s="278" t="e">
        <f>SUM(S72:S73)</f>
        <v>#N/A</v>
      </c>
    </row>
    <row r="73" spans="1:20" ht="42" customHeight="1">
      <c r="A73" s="303"/>
      <c r="B73" s="304"/>
      <c r="C73" s="304"/>
      <c r="D73" s="34" t="s">
        <v>87</v>
      </c>
      <c r="E73" s="35" t="s">
        <v>389</v>
      </c>
      <c r="F73" s="33" t="s">
        <v>390</v>
      </c>
      <c r="G73" s="277" t="s">
        <v>391</v>
      </c>
      <c r="H73" s="277"/>
      <c r="I73" s="277"/>
      <c r="J73" s="83">
        <v>24</v>
      </c>
      <c r="K73" s="279"/>
      <c r="M73" s="35" t="s">
        <v>78</v>
      </c>
      <c r="N73" s="35" t="s">
        <v>386</v>
      </c>
      <c r="O73" s="36" t="s">
        <v>46</v>
      </c>
      <c r="P73" s="277" t="s">
        <v>388</v>
      </c>
      <c r="Q73" s="277"/>
      <c r="R73" s="277"/>
      <c r="S73" s="83">
        <v>130</v>
      </c>
      <c r="T73" s="279"/>
    </row>
    <row r="74" spans="1:20" ht="12.75" customHeight="1">
      <c r="A74" s="303"/>
      <c r="B74" s="304"/>
      <c r="C74" s="304"/>
      <c r="T74" s="94"/>
    </row>
    <row r="75" spans="1:20" ht="21.75" customHeight="1">
      <c r="A75" s="303"/>
      <c r="B75" s="304"/>
      <c r="C75" s="304"/>
      <c r="D75" s="291" t="s">
        <v>402</v>
      </c>
      <c r="E75" s="276"/>
      <c r="F75" s="276"/>
      <c r="G75" s="276"/>
      <c r="H75" s="276"/>
      <c r="I75" s="276"/>
      <c r="J75" s="276"/>
      <c r="K75" s="276"/>
    </row>
    <row r="76" spans="1:20" ht="50.25" customHeight="1">
      <c r="A76" s="303"/>
      <c r="B76" s="304"/>
      <c r="C76" s="304"/>
      <c r="D76" s="34" t="str">
        <f>VLOOKUP(C70,'Level combination (Day)'!A14:AH17,29)</f>
        <v>L4T1</v>
      </c>
      <c r="E76" s="35" t="e">
        <f>IF(D76&lt;&gt;0,VLOOKUP(D76&amp;"C4",'Course Offer(Day)'!A6:N94,3,0),"")</f>
        <v>#N/A</v>
      </c>
      <c r="F76" s="33" t="s">
        <v>405</v>
      </c>
      <c r="G76" s="277" t="e">
        <f>IF(D76&lt;&gt;0,VLOOKUP(D76&amp;"C4",'Course Offer(Day)'!A6:W94,24,0),"")</f>
        <v>#N/A</v>
      </c>
      <c r="H76" s="277"/>
      <c r="I76" s="277"/>
      <c r="J76" s="83" t="e">
        <f>IF(D76&lt;&gt;0,VLOOKUP(D76&amp;"C4No. Of Students",'Course Offer(Day)'!B6:W94,22,0),"")</f>
        <v>#N/A</v>
      </c>
      <c r="K76" s="278" t="e">
        <f>SUM(J76:J76)</f>
        <v>#N/A</v>
      </c>
    </row>
    <row r="77" spans="1:20" ht="51.75" customHeight="1">
      <c r="A77" s="303"/>
      <c r="B77" s="304"/>
      <c r="C77" s="304"/>
      <c r="D77" s="35"/>
      <c r="E77" s="35"/>
      <c r="F77" s="36"/>
      <c r="G77" s="287"/>
      <c r="H77" s="288"/>
      <c r="I77" s="289"/>
      <c r="J77" s="83"/>
      <c r="K77" s="279"/>
    </row>
  </sheetData>
  <sheetProtection formatCells="0" formatColumns="0" formatRows="0" insertColumns="0" insertRows="0" selectLockedCells="1" sort="0" autoFilter="0"/>
  <mergeCells count="132">
    <mergeCell ref="A70:A77"/>
    <mergeCell ref="B70:B77"/>
    <mergeCell ref="G76:I76"/>
    <mergeCell ref="G72:I72"/>
    <mergeCell ref="G70:I70"/>
    <mergeCell ref="G77:I77"/>
    <mergeCell ref="C70:C77"/>
    <mergeCell ref="D75:K75"/>
    <mergeCell ref="K76:K77"/>
    <mergeCell ref="K72:K73"/>
    <mergeCell ref="G53:I53"/>
    <mergeCell ref="G50:I50"/>
    <mergeCell ref="G52:I52"/>
    <mergeCell ref="D71:K71"/>
    <mergeCell ref="K67:K68"/>
    <mergeCell ref="G61:I61"/>
    <mergeCell ref="D55:K55"/>
    <mergeCell ref="G58:I58"/>
    <mergeCell ref="G57:I57"/>
    <mergeCell ref="K50:K53"/>
    <mergeCell ref="A61:A68"/>
    <mergeCell ref="G63:I63"/>
    <mergeCell ref="D66:K66"/>
    <mergeCell ref="G67:I67"/>
    <mergeCell ref="G68:I68"/>
    <mergeCell ref="B61:B68"/>
    <mergeCell ref="K63:K64"/>
    <mergeCell ref="G64:I64"/>
    <mergeCell ref="C61:C68"/>
    <mergeCell ref="A36:A43"/>
    <mergeCell ref="B36:B43"/>
    <mergeCell ref="D37:K37"/>
    <mergeCell ref="G39:I39"/>
    <mergeCell ref="G38:I38"/>
    <mergeCell ref="G36:I36"/>
    <mergeCell ref="C36:C43"/>
    <mergeCell ref="G42:I42"/>
    <mergeCell ref="G43:I43"/>
    <mergeCell ref="K8:K9"/>
    <mergeCell ref="K12:K13"/>
    <mergeCell ref="D11:K11"/>
    <mergeCell ref="G6:I6"/>
    <mergeCell ref="B48:B59"/>
    <mergeCell ref="K56:K59"/>
    <mergeCell ref="P6:R6"/>
    <mergeCell ref="A27:A34"/>
    <mergeCell ref="B27:B34"/>
    <mergeCell ref="K29:K30"/>
    <mergeCell ref="G30:I30"/>
    <mergeCell ref="G12:I12"/>
    <mergeCell ref="D20:K20"/>
    <mergeCell ref="G51:I51"/>
    <mergeCell ref="G59:I59"/>
    <mergeCell ref="G56:I56"/>
    <mergeCell ref="A48:A59"/>
    <mergeCell ref="D32:K32"/>
    <mergeCell ref="G33:I33"/>
    <mergeCell ref="G34:I34"/>
    <mergeCell ref="C27:C34"/>
    <mergeCell ref="G27:I27"/>
    <mergeCell ref="K33:K34"/>
    <mergeCell ref="C48:C59"/>
    <mergeCell ref="A4:T4"/>
    <mergeCell ref="A1:T1"/>
    <mergeCell ref="A2:T2"/>
    <mergeCell ref="A3:T3"/>
    <mergeCell ref="A5:T5"/>
    <mergeCell ref="A15:A22"/>
    <mergeCell ref="A14:T14"/>
    <mergeCell ref="G13:I13"/>
    <mergeCell ref="A6:A13"/>
    <mergeCell ref="C6:C13"/>
    <mergeCell ref="M7:T7"/>
    <mergeCell ref="P8:R8"/>
    <mergeCell ref="T8:T9"/>
    <mergeCell ref="T17:T18"/>
    <mergeCell ref="M11:T13"/>
    <mergeCell ref="P9:R9"/>
    <mergeCell ref="P18:R18"/>
    <mergeCell ref="B15:B22"/>
    <mergeCell ref="D16:K16"/>
    <mergeCell ref="G21:I21"/>
    <mergeCell ref="B6:B13"/>
    <mergeCell ref="G8:I8"/>
    <mergeCell ref="G9:I9"/>
    <mergeCell ref="D7:K7"/>
    <mergeCell ref="G18:I18"/>
    <mergeCell ref="K38:K39"/>
    <mergeCell ref="D49:K49"/>
    <mergeCell ref="M49:T49"/>
    <mergeCell ref="G29:I29"/>
    <mergeCell ref="K42:K43"/>
    <mergeCell ref="D41:K41"/>
    <mergeCell ref="G48:I48"/>
    <mergeCell ref="C15:C22"/>
    <mergeCell ref="K17:K18"/>
    <mergeCell ref="G15:I15"/>
    <mergeCell ref="P17:R17"/>
    <mergeCell ref="P15:R15"/>
    <mergeCell ref="M28:T28"/>
    <mergeCell ref="M16:T16"/>
    <mergeCell ref="G22:I22"/>
    <mergeCell ref="G17:I17"/>
    <mergeCell ref="D28:K28"/>
    <mergeCell ref="P29:R29"/>
    <mergeCell ref="P27:R27"/>
    <mergeCell ref="P39:R39"/>
    <mergeCell ref="P36:R36"/>
    <mergeCell ref="P38:R38"/>
    <mergeCell ref="M37:T37"/>
    <mergeCell ref="P50:R50"/>
    <mergeCell ref="T50:T53"/>
    <mergeCell ref="P51:R51"/>
    <mergeCell ref="P52:R52"/>
    <mergeCell ref="P53:R53"/>
    <mergeCell ref="P70:R70"/>
    <mergeCell ref="P64:R64"/>
    <mergeCell ref="P48:R48"/>
    <mergeCell ref="K21:K22"/>
    <mergeCell ref="T38:T39"/>
    <mergeCell ref="T29:T30"/>
    <mergeCell ref="P30:R30"/>
    <mergeCell ref="M71:T71"/>
    <mergeCell ref="P72:R72"/>
    <mergeCell ref="T72:T73"/>
    <mergeCell ref="P73:R73"/>
    <mergeCell ref="G73:I73"/>
    <mergeCell ref="P61:R61"/>
    <mergeCell ref="D62:K62"/>
    <mergeCell ref="M62:T62"/>
    <mergeCell ref="P63:R63"/>
    <mergeCell ref="T63:T64"/>
  </mergeCells>
  <phoneticPr fontId="1" type="noConversion"/>
  <printOptions horizontalCentered="1" verticalCentered="1"/>
  <pageMargins left="0.2" right="0.2" top="0.3" bottom="0.43" header="0.15" footer="0.3"/>
  <pageSetup paperSize="9" scale="58" fitToHeight="4" orientation="landscape" r:id="rId1"/>
  <headerFooter scaleWithDoc="0" alignWithMargins="0">
    <oddFooter>Page &amp;P of &amp;N</oddFooter>
  </headerFooter>
  <rowBreaks count="3" manualBreakCount="3">
    <brk id="14" max="16383" man="1"/>
    <brk id="35" max="16383" man="1"/>
    <brk id="6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97"/>
  <sheetViews>
    <sheetView showGridLines="0" tabSelected="1" topLeftCell="C81" zoomScale="88" zoomScaleNormal="88" workbookViewId="0">
      <selection activeCell="C1" sqref="C1:N95"/>
    </sheetView>
  </sheetViews>
  <sheetFormatPr defaultRowHeight="15"/>
  <cols>
    <col min="1" max="1" width="13.140625" style="29" hidden="1" customWidth="1"/>
    <col min="2" max="2" width="20" style="29" hidden="1" customWidth="1"/>
    <col min="3" max="3" width="10.28515625" style="30" customWidth="1"/>
    <col min="4" max="4" width="34.28515625" style="6" customWidth="1"/>
    <col min="5" max="5" width="7.140625" style="31" hidden="1" customWidth="1"/>
    <col min="6" max="6" width="5.42578125" style="30" hidden="1" customWidth="1"/>
    <col min="7" max="7" width="6.140625" style="30" hidden="1" customWidth="1"/>
    <col min="8" max="8" width="6.7109375" style="30" hidden="1" customWidth="1"/>
    <col min="9" max="9" width="5.28515625" style="30" hidden="1" customWidth="1"/>
    <col min="10" max="10" width="5.140625" style="30" hidden="1" customWidth="1"/>
    <col min="11" max="11" width="9.42578125" style="30" hidden="1" customWidth="1"/>
    <col min="12" max="12" width="8.5703125" style="6" customWidth="1"/>
    <col min="13" max="13" width="7.28515625" style="145" customWidth="1"/>
    <col min="14" max="14" width="10.140625" style="145" customWidth="1"/>
    <col min="15" max="15" width="8" style="227" hidden="1" customWidth="1"/>
    <col min="16" max="16" width="15.7109375" style="30" hidden="1" customWidth="1"/>
    <col min="17" max="21" width="13.140625" style="30" hidden="1" customWidth="1"/>
    <col min="22" max="22" width="0" style="30" hidden="1" customWidth="1"/>
    <col min="23" max="23" width="25.28515625" style="232" hidden="1" customWidth="1"/>
    <col min="24" max="24" width="19.28515625" style="6" hidden="1" customWidth="1"/>
    <col min="25" max="16384" width="9.140625" style="6"/>
  </cols>
  <sheetData>
    <row r="1" spans="1:30" s="226" customFormat="1" ht="18.75">
      <c r="A1" s="222"/>
      <c r="B1" s="222"/>
      <c r="C1" s="328" t="s">
        <v>75</v>
      </c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223"/>
      <c r="P1" s="224"/>
      <c r="Q1" s="224"/>
      <c r="R1" s="224"/>
      <c r="S1" s="224"/>
      <c r="T1" s="224"/>
      <c r="U1" s="224"/>
      <c r="V1" s="224"/>
      <c r="W1" s="225"/>
    </row>
    <row r="2" spans="1:30" s="226" customFormat="1" ht="16.5">
      <c r="A2" s="222"/>
      <c r="B2" s="222"/>
      <c r="C2" s="331" t="s">
        <v>153</v>
      </c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223"/>
      <c r="P2" s="224"/>
      <c r="Q2" s="224"/>
      <c r="R2" s="224"/>
      <c r="S2" s="224"/>
      <c r="T2" s="224"/>
      <c r="U2" s="224"/>
      <c r="V2" s="224"/>
      <c r="W2" s="225"/>
    </row>
    <row r="3" spans="1:30" s="226" customFormat="1" ht="16.5">
      <c r="A3" s="222"/>
      <c r="B3" s="222"/>
      <c r="C3" s="329" t="s">
        <v>11</v>
      </c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223"/>
      <c r="P3" s="224"/>
      <c r="Q3" s="224"/>
      <c r="R3" s="224"/>
      <c r="S3" s="224"/>
      <c r="T3" s="224"/>
      <c r="U3" s="224"/>
      <c r="V3" s="224"/>
      <c r="W3" s="225"/>
    </row>
    <row r="4" spans="1:30" s="226" customFormat="1" ht="16.5">
      <c r="A4" s="222"/>
      <c r="B4" s="222"/>
      <c r="C4" s="329" t="s">
        <v>101</v>
      </c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223"/>
      <c r="P4" s="224"/>
      <c r="Q4" s="224"/>
      <c r="R4" s="224"/>
      <c r="S4" s="224"/>
      <c r="T4" s="224"/>
      <c r="U4" s="224"/>
      <c r="V4" s="224"/>
      <c r="W4" s="225"/>
    </row>
    <row r="5" spans="1:30" s="226" customFormat="1" ht="15.75">
      <c r="A5" s="222"/>
      <c r="B5" s="222"/>
      <c r="C5" s="330" t="s">
        <v>559</v>
      </c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223"/>
      <c r="P5" s="224"/>
      <c r="Q5" s="224"/>
      <c r="R5" s="224"/>
      <c r="S5" s="224"/>
      <c r="T5" s="224"/>
      <c r="U5" s="224"/>
      <c r="V5" s="224"/>
      <c r="W5" s="225"/>
    </row>
    <row r="6" spans="1:30" s="29" customFormat="1" ht="19.5" customHeight="1">
      <c r="C6" s="317" t="s">
        <v>560</v>
      </c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227"/>
      <c r="P6" s="228"/>
      <c r="Q6" s="228"/>
      <c r="R6" s="228"/>
      <c r="S6" s="228"/>
      <c r="T6" s="228"/>
      <c r="U6" s="228"/>
      <c r="V6" s="228"/>
      <c r="W6" s="126"/>
    </row>
    <row r="7" spans="1:30" ht="31.5">
      <c r="C7" s="229" t="s">
        <v>494</v>
      </c>
      <c r="D7" s="229" t="s">
        <v>7</v>
      </c>
      <c r="E7" s="229"/>
      <c r="F7" s="333" t="s">
        <v>14</v>
      </c>
      <c r="G7" s="333"/>
      <c r="H7" s="333"/>
      <c r="I7" s="333"/>
      <c r="J7" s="333"/>
      <c r="K7" s="333"/>
      <c r="L7" s="229" t="s">
        <v>493</v>
      </c>
      <c r="M7" s="230"/>
      <c r="N7" s="230"/>
      <c r="O7" s="231"/>
    </row>
    <row r="8" spans="1:30" ht="15.75">
      <c r="C8" s="233" t="s">
        <v>538</v>
      </c>
      <c r="D8" s="233" t="s">
        <v>17</v>
      </c>
      <c r="E8" s="233"/>
      <c r="F8" s="318"/>
      <c r="G8" s="318"/>
      <c r="H8" s="318"/>
      <c r="I8" s="318"/>
      <c r="J8" s="318"/>
      <c r="K8" s="318"/>
      <c r="L8" s="233" t="s">
        <v>431</v>
      </c>
      <c r="M8" s="230"/>
      <c r="N8" s="230"/>
      <c r="O8" s="231"/>
    </row>
    <row r="9" spans="1:30" ht="15.75">
      <c r="C9" s="233" t="s">
        <v>539</v>
      </c>
      <c r="D9" s="233" t="s">
        <v>19</v>
      </c>
      <c r="E9" s="233"/>
      <c r="F9" s="318"/>
      <c r="G9" s="318"/>
      <c r="H9" s="318"/>
      <c r="I9" s="318"/>
      <c r="J9" s="318"/>
      <c r="K9" s="318"/>
      <c r="L9" s="233" t="s">
        <v>432</v>
      </c>
      <c r="M9" s="230"/>
      <c r="N9" s="230"/>
      <c r="O9" s="231"/>
      <c r="AD9" s="234"/>
    </row>
    <row r="10" spans="1:30" ht="15.75">
      <c r="C10" s="319"/>
      <c r="D10" s="319"/>
      <c r="E10" s="319"/>
      <c r="F10" s="319"/>
      <c r="G10" s="319"/>
      <c r="H10" s="319"/>
      <c r="I10" s="319"/>
      <c r="J10" s="319"/>
      <c r="K10" s="319"/>
      <c r="L10" s="319"/>
      <c r="M10" s="319"/>
      <c r="N10" s="319"/>
    </row>
    <row r="11" spans="1:30" s="154" customFormat="1" ht="15.75" customHeight="1">
      <c r="C11" s="334" t="s">
        <v>121</v>
      </c>
      <c r="D11" s="335"/>
      <c r="E11" s="320" t="s">
        <v>370</v>
      </c>
      <c r="F11" s="321"/>
      <c r="G11" s="321"/>
      <c r="H11" s="321"/>
      <c r="I11" s="321"/>
      <c r="J11" s="321"/>
      <c r="K11" s="321"/>
      <c r="L11" s="321"/>
      <c r="M11" s="321"/>
      <c r="N11" s="322"/>
      <c r="O11" s="235"/>
      <c r="P11" s="236"/>
      <c r="Q11" s="236"/>
      <c r="R11" s="236"/>
      <c r="S11" s="236"/>
      <c r="T11" s="236"/>
      <c r="U11" s="236"/>
      <c r="V11" s="236"/>
      <c r="W11" s="237"/>
    </row>
    <row r="12" spans="1:30" s="5" customFormat="1" ht="39" customHeight="1">
      <c r="A12" s="238"/>
      <c r="B12" s="238"/>
      <c r="C12" s="229" t="s">
        <v>494</v>
      </c>
      <c r="D12" s="239" t="s">
        <v>7</v>
      </c>
      <c r="E12" s="332" t="s">
        <v>97</v>
      </c>
      <c r="F12" s="332"/>
      <c r="G12" s="332"/>
      <c r="H12" s="332"/>
      <c r="I12" s="332"/>
      <c r="J12" s="332"/>
      <c r="K12" s="332"/>
      <c r="L12" s="229" t="s">
        <v>493</v>
      </c>
      <c r="M12" s="332" t="s">
        <v>456</v>
      </c>
      <c r="N12" s="332"/>
      <c r="O12" s="240" t="s">
        <v>131</v>
      </c>
      <c r="P12" s="241"/>
      <c r="Q12" s="241"/>
      <c r="R12" s="241"/>
      <c r="S12" s="241"/>
      <c r="T12" s="241"/>
      <c r="U12" s="241"/>
      <c r="V12" s="241"/>
      <c r="W12" s="242"/>
    </row>
    <row r="13" spans="1:30" s="5" customFormat="1" ht="47.25">
      <c r="A13" s="238"/>
      <c r="B13" s="238"/>
      <c r="C13" s="221" t="s">
        <v>540</v>
      </c>
      <c r="D13" s="221" t="s">
        <v>541</v>
      </c>
      <c r="E13" s="243" t="s">
        <v>93</v>
      </c>
      <c r="F13" s="244" t="s">
        <v>371</v>
      </c>
      <c r="G13" s="244" t="s">
        <v>371</v>
      </c>
      <c r="H13" s="244" t="s">
        <v>371</v>
      </c>
      <c r="I13" s="221" t="s">
        <v>372</v>
      </c>
      <c r="J13" s="221"/>
      <c r="K13" s="221"/>
      <c r="L13" s="244" t="s">
        <v>30</v>
      </c>
      <c r="M13" s="229" t="s">
        <v>137</v>
      </c>
      <c r="N13" s="245" t="s">
        <v>483</v>
      </c>
      <c r="O13" s="240"/>
      <c r="P13" s="241"/>
      <c r="Q13" s="241"/>
      <c r="R13" s="241"/>
      <c r="S13" s="241"/>
      <c r="T13" s="241"/>
      <c r="U13" s="241"/>
      <c r="V13" s="241"/>
      <c r="W13" s="242"/>
    </row>
    <row r="14" spans="1:30" s="5" customFormat="1" ht="47.25">
      <c r="A14" s="238"/>
      <c r="B14" s="238"/>
      <c r="C14" s="221" t="s">
        <v>543</v>
      </c>
      <c r="D14" s="221" t="s">
        <v>542</v>
      </c>
      <c r="E14" s="243"/>
      <c r="F14" s="244"/>
      <c r="G14" s="244"/>
      <c r="H14" s="244"/>
      <c r="I14" s="221"/>
      <c r="J14" s="221"/>
      <c r="K14" s="221"/>
      <c r="L14" s="244" t="s">
        <v>454</v>
      </c>
      <c r="M14" s="229"/>
      <c r="N14" s="245"/>
      <c r="O14" s="240"/>
      <c r="P14" s="241"/>
      <c r="Q14" s="241"/>
      <c r="R14" s="241"/>
      <c r="S14" s="241"/>
      <c r="T14" s="241"/>
      <c r="U14" s="241"/>
      <c r="V14" s="241"/>
      <c r="W14" s="242"/>
    </row>
    <row r="15" spans="1:30" s="5" customFormat="1" ht="47.25">
      <c r="A15" s="238"/>
      <c r="B15" s="238"/>
      <c r="C15" s="221" t="s">
        <v>545</v>
      </c>
      <c r="D15" s="221" t="s">
        <v>544</v>
      </c>
      <c r="E15" s="221"/>
      <c r="F15" s="221"/>
      <c r="G15" s="221"/>
      <c r="H15" s="221"/>
      <c r="I15" s="221"/>
      <c r="J15" s="221"/>
      <c r="K15" s="221"/>
      <c r="L15" s="244" t="s">
        <v>30</v>
      </c>
      <c r="M15" s="229" t="s">
        <v>139</v>
      </c>
      <c r="N15" s="239" t="s">
        <v>483</v>
      </c>
      <c r="O15" s="240"/>
      <c r="P15" s="241"/>
      <c r="Q15" s="241"/>
      <c r="R15" s="241"/>
      <c r="S15" s="241"/>
      <c r="T15" s="241"/>
      <c r="U15" s="241"/>
      <c r="V15" s="241"/>
      <c r="W15" s="242"/>
    </row>
    <row r="16" spans="1:30" s="5" customFormat="1" ht="20.25" customHeight="1">
      <c r="A16" s="238"/>
      <c r="B16" s="238"/>
      <c r="C16" s="221" t="s">
        <v>546</v>
      </c>
      <c r="D16" s="221" t="s">
        <v>29</v>
      </c>
      <c r="E16" s="221"/>
      <c r="F16" s="221"/>
      <c r="G16" s="221"/>
      <c r="H16" s="221"/>
      <c r="I16" s="221"/>
      <c r="J16" s="221"/>
      <c r="K16" s="221"/>
      <c r="L16" s="244" t="s">
        <v>30</v>
      </c>
      <c r="M16" s="229" t="s">
        <v>551</v>
      </c>
      <c r="N16" s="239" t="s">
        <v>506</v>
      </c>
      <c r="O16" s="240"/>
      <c r="P16" s="241"/>
      <c r="Q16" s="241"/>
      <c r="R16" s="241"/>
      <c r="S16" s="241"/>
      <c r="T16" s="241"/>
      <c r="U16" s="241"/>
      <c r="V16" s="241"/>
      <c r="W16" s="242"/>
    </row>
    <row r="17" spans="1:23" s="5" customFormat="1" ht="15.75">
      <c r="A17" s="238"/>
      <c r="B17" s="238"/>
      <c r="C17" s="221" t="s">
        <v>547</v>
      </c>
      <c r="D17" s="221" t="s">
        <v>23</v>
      </c>
      <c r="E17" s="221"/>
      <c r="F17" s="221"/>
      <c r="G17" s="221"/>
      <c r="H17" s="221"/>
      <c r="I17" s="221"/>
      <c r="J17" s="221"/>
      <c r="K17" s="221"/>
      <c r="L17" s="244" t="s">
        <v>431</v>
      </c>
      <c r="M17" s="230"/>
      <c r="N17" s="245"/>
      <c r="O17" s="240"/>
      <c r="P17" s="241"/>
      <c r="Q17" s="241"/>
      <c r="R17" s="241"/>
      <c r="S17" s="241"/>
      <c r="T17" s="241"/>
      <c r="U17" s="241"/>
      <c r="V17" s="241"/>
      <c r="W17" s="242"/>
    </row>
    <row r="18" spans="1:23" s="154" customFormat="1" ht="12.75" customHeight="1">
      <c r="C18" s="323" t="s">
        <v>122</v>
      </c>
      <c r="D18" s="324"/>
      <c r="E18" s="325" t="s">
        <v>561</v>
      </c>
      <c r="F18" s="326"/>
      <c r="G18" s="326"/>
      <c r="H18" s="326"/>
      <c r="I18" s="326"/>
      <c r="J18" s="326"/>
      <c r="K18" s="326"/>
      <c r="L18" s="326"/>
      <c r="M18" s="326"/>
      <c r="N18" s="327"/>
      <c r="O18" s="235"/>
      <c r="P18" s="236"/>
      <c r="Q18" s="236"/>
      <c r="R18" s="236"/>
      <c r="S18" s="236"/>
      <c r="T18" s="236"/>
      <c r="U18" s="236"/>
      <c r="V18" s="236"/>
      <c r="W18" s="246"/>
    </row>
    <row r="19" spans="1:23" s="5" customFormat="1" ht="41.25" customHeight="1">
      <c r="A19" s="238"/>
      <c r="B19" s="238"/>
      <c r="C19" s="229" t="s">
        <v>494</v>
      </c>
      <c r="D19" s="243" t="s">
        <v>7</v>
      </c>
      <c r="E19" s="315" t="s">
        <v>97</v>
      </c>
      <c r="F19" s="315"/>
      <c r="G19" s="315"/>
      <c r="H19" s="315"/>
      <c r="I19" s="315"/>
      <c r="J19" s="315"/>
      <c r="K19" s="315"/>
      <c r="L19" s="229" t="s">
        <v>493</v>
      </c>
      <c r="M19" s="315" t="s">
        <v>456</v>
      </c>
      <c r="N19" s="315"/>
      <c r="O19" s="240" t="s">
        <v>131</v>
      </c>
      <c r="P19" s="241"/>
      <c r="Q19" s="241"/>
      <c r="R19" s="241"/>
      <c r="S19" s="241"/>
      <c r="T19" s="241"/>
      <c r="U19" s="241"/>
      <c r="V19" s="241"/>
      <c r="W19" s="247"/>
    </row>
    <row r="20" spans="1:23" s="5" customFormat="1" ht="39" customHeight="1">
      <c r="A20" s="238"/>
      <c r="B20" s="238"/>
      <c r="C20" s="221" t="s">
        <v>534</v>
      </c>
      <c r="D20" s="259" t="s">
        <v>548</v>
      </c>
      <c r="E20" s="221"/>
      <c r="F20" s="221"/>
      <c r="G20" s="221"/>
      <c r="H20" s="221"/>
      <c r="I20" s="221"/>
      <c r="J20" s="221"/>
      <c r="K20" s="221"/>
      <c r="L20" s="244" t="s">
        <v>30</v>
      </c>
      <c r="M20" s="261" t="s">
        <v>554</v>
      </c>
      <c r="N20" s="243" t="s">
        <v>486</v>
      </c>
      <c r="O20" s="240"/>
      <c r="P20" s="241"/>
      <c r="Q20" s="241"/>
      <c r="R20" s="241"/>
      <c r="S20" s="241"/>
      <c r="T20" s="241"/>
      <c r="U20" s="241"/>
      <c r="V20" s="241"/>
      <c r="W20" s="247"/>
    </row>
    <row r="21" spans="1:23" s="5" customFormat="1" ht="47.25">
      <c r="A21" s="238"/>
      <c r="B21" s="238"/>
      <c r="C21" s="221" t="s">
        <v>535</v>
      </c>
      <c r="D21" s="221" t="s">
        <v>549</v>
      </c>
      <c r="E21" s="221"/>
      <c r="F21" s="221"/>
      <c r="G21" s="221"/>
      <c r="H21" s="221"/>
      <c r="I21" s="221"/>
      <c r="J21" s="221"/>
      <c r="K21" s="221"/>
      <c r="L21" s="244" t="s">
        <v>454</v>
      </c>
      <c r="M21" s="243"/>
      <c r="N21" s="243"/>
      <c r="O21" s="240"/>
      <c r="P21" s="241"/>
      <c r="Q21" s="241"/>
      <c r="R21" s="241"/>
      <c r="S21" s="241"/>
      <c r="T21" s="241"/>
      <c r="U21" s="241"/>
      <c r="V21" s="241"/>
      <c r="W21" s="247"/>
    </row>
    <row r="22" spans="1:23" s="5" customFormat="1" ht="21.75" customHeight="1">
      <c r="A22" s="238"/>
      <c r="B22" s="238"/>
      <c r="C22" s="221" t="s">
        <v>507</v>
      </c>
      <c r="D22" s="259" t="s">
        <v>468</v>
      </c>
      <c r="E22" s="221" t="s">
        <v>93</v>
      </c>
      <c r="F22" s="221" t="s">
        <v>371</v>
      </c>
      <c r="G22" s="221" t="s">
        <v>373</v>
      </c>
      <c r="H22" s="221" t="s">
        <v>374</v>
      </c>
      <c r="I22" s="221" t="s">
        <v>375</v>
      </c>
      <c r="J22" s="221" t="s">
        <v>376</v>
      </c>
      <c r="K22" s="221"/>
      <c r="L22" s="244" t="s">
        <v>30</v>
      </c>
      <c r="M22" s="243" t="s">
        <v>484</v>
      </c>
      <c r="N22" s="243" t="s">
        <v>486</v>
      </c>
      <c r="O22" s="240"/>
      <c r="P22" s="241"/>
      <c r="Q22" s="241"/>
      <c r="R22" s="241"/>
      <c r="S22" s="241"/>
      <c r="T22" s="241"/>
      <c r="U22" s="241"/>
      <c r="V22" s="241"/>
      <c r="W22" s="247"/>
    </row>
    <row r="23" spans="1:23" s="5" customFormat="1" ht="22.5" customHeight="1">
      <c r="A23" s="238"/>
      <c r="B23" s="238"/>
      <c r="C23" s="221" t="s">
        <v>536</v>
      </c>
      <c r="D23" s="221" t="s">
        <v>233</v>
      </c>
      <c r="E23" s="221" t="s">
        <v>93</v>
      </c>
      <c r="F23" s="221" t="s">
        <v>371</v>
      </c>
      <c r="G23" s="221" t="s">
        <v>373</v>
      </c>
      <c r="H23" s="221" t="s">
        <v>374</v>
      </c>
      <c r="I23" s="221" t="s">
        <v>375</v>
      </c>
      <c r="J23" s="221" t="s">
        <v>376</v>
      </c>
      <c r="K23" s="221"/>
      <c r="L23" s="244" t="s">
        <v>30</v>
      </c>
      <c r="M23" s="261" t="s">
        <v>491</v>
      </c>
      <c r="N23" s="243" t="s">
        <v>486</v>
      </c>
      <c r="O23" s="240"/>
      <c r="P23" s="241"/>
      <c r="Q23" s="241"/>
      <c r="R23" s="241"/>
      <c r="S23" s="241"/>
      <c r="T23" s="241"/>
      <c r="U23" s="241"/>
      <c r="V23" s="241"/>
      <c r="W23" s="247"/>
    </row>
    <row r="24" spans="1:23" s="5" customFormat="1" ht="19.5" customHeight="1">
      <c r="A24" s="238"/>
      <c r="B24" s="238"/>
      <c r="C24" s="221" t="s">
        <v>537</v>
      </c>
      <c r="D24" s="221" t="s">
        <v>469</v>
      </c>
      <c r="E24" s="221" t="s">
        <v>93</v>
      </c>
      <c r="F24" s="221" t="s">
        <v>371</v>
      </c>
      <c r="G24" s="221" t="s">
        <v>373</v>
      </c>
      <c r="H24" s="221" t="s">
        <v>374</v>
      </c>
      <c r="I24" s="221" t="s">
        <v>375</v>
      </c>
      <c r="J24" s="221" t="s">
        <v>376</v>
      </c>
      <c r="K24" s="221"/>
      <c r="L24" s="244" t="s">
        <v>30</v>
      </c>
      <c r="M24" s="243" t="s">
        <v>488</v>
      </c>
      <c r="N24" s="243" t="s">
        <v>486</v>
      </c>
      <c r="O24" s="240"/>
      <c r="P24" s="241"/>
      <c r="Q24" s="241"/>
      <c r="R24" s="241"/>
      <c r="S24" s="241"/>
      <c r="T24" s="241"/>
      <c r="U24" s="241"/>
      <c r="V24" s="241"/>
      <c r="W24" s="247"/>
    </row>
    <row r="25" spans="1:23" s="154" customFormat="1" ht="15.75">
      <c r="C25" s="314" t="s">
        <v>123</v>
      </c>
      <c r="D25" s="314"/>
      <c r="E25" s="316" t="s">
        <v>370</v>
      </c>
      <c r="F25" s="316"/>
      <c r="G25" s="316"/>
      <c r="H25" s="316"/>
      <c r="I25" s="316"/>
      <c r="J25" s="316"/>
      <c r="K25" s="316"/>
      <c r="L25" s="316"/>
      <c r="M25" s="316"/>
      <c r="N25" s="316"/>
      <c r="O25" s="235"/>
      <c r="P25" s="236"/>
      <c r="Q25" s="236"/>
      <c r="R25" s="236"/>
      <c r="S25" s="236"/>
      <c r="T25" s="236"/>
      <c r="U25" s="236"/>
      <c r="V25" s="236"/>
      <c r="W25" s="246"/>
    </row>
    <row r="26" spans="1:23" s="5" customFormat="1" ht="42.75" customHeight="1">
      <c r="A26" s="29"/>
      <c r="B26" s="29"/>
      <c r="C26" s="229" t="s">
        <v>494</v>
      </c>
      <c r="D26" s="243" t="s">
        <v>7</v>
      </c>
      <c r="E26" s="315" t="s">
        <v>97</v>
      </c>
      <c r="F26" s="315"/>
      <c r="G26" s="315"/>
      <c r="H26" s="315"/>
      <c r="I26" s="315"/>
      <c r="J26" s="315"/>
      <c r="K26" s="315"/>
      <c r="L26" s="229" t="s">
        <v>493</v>
      </c>
      <c r="M26" s="315" t="s">
        <v>456</v>
      </c>
      <c r="N26" s="315"/>
      <c r="O26" s="240" t="s">
        <v>131</v>
      </c>
      <c r="P26" s="241"/>
      <c r="Q26" s="241"/>
      <c r="R26" s="241"/>
      <c r="S26" s="241"/>
      <c r="T26" s="241"/>
      <c r="U26" s="241"/>
      <c r="V26" s="241"/>
      <c r="W26" s="247"/>
    </row>
    <row r="27" spans="1:23" ht="31.5">
      <c r="A27" s="29" t="str">
        <f>"L3T3"&amp;O27</f>
        <v>L3T3C1</v>
      </c>
      <c r="B27" s="228" t="str">
        <f>A27&amp;E27</f>
        <v>L3T3C1Section</v>
      </c>
      <c r="C27" s="221" t="s">
        <v>508</v>
      </c>
      <c r="D27" s="221" t="s">
        <v>529</v>
      </c>
      <c r="E27" s="221" t="s">
        <v>93</v>
      </c>
      <c r="F27" s="221" t="s">
        <v>371</v>
      </c>
      <c r="G27" s="221" t="s">
        <v>372</v>
      </c>
      <c r="H27" s="221"/>
      <c r="I27" s="221"/>
      <c r="J27" s="221"/>
      <c r="K27" s="221"/>
      <c r="L27" s="244" t="s">
        <v>30</v>
      </c>
      <c r="M27" s="243" t="s">
        <v>485</v>
      </c>
      <c r="N27" s="248" t="s">
        <v>489</v>
      </c>
      <c r="O27" s="249" t="s">
        <v>91</v>
      </c>
      <c r="P27" s="250" t="e">
        <f>IF(AND(F27&lt;&gt;"",#REF!&lt;&gt;"",#REF!&lt;&gt;""),F27&amp;"#"&amp;#REF!&amp;"("&amp;#REF!&amp;")","")</f>
        <v>#REF!</v>
      </c>
      <c r="Q27" s="250" t="e">
        <f>IF(AND(G27&lt;&gt;"",#REF!&lt;&gt;"",#REF!&lt;&gt;""),", "&amp;G27&amp;"#"&amp;#REF!&amp;"("&amp;#REF!&amp;")","")</f>
        <v>#REF!</v>
      </c>
      <c r="R27" s="250" t="e">
        <f>IF(AND(H27&lt;&gt;"",#REF!&lt;&gt;"",#REF!&lt;&gt;""),", "&amp;H27&amp;"#"&amp;#REF!&amp;"("&amp;#REF!&amp;")","")</f>
        <v>#REF!</v>
      </c>
      <c r="S27" s="250" t="e">
        <f>IF(AND(I27&lt;&gt;"",#REF!&lt;&gt;"",#REF!&lt;&gt;""),", "&amp;I27&amp;"#"&amp;#REF!&amp;"("&amp;#REF!&amp;")","")</f>
        <v>#REF!</v>
      </c>
      <c r="T27" s="250" t="e">
        <f>IF(AND(J27&lt;&gt;"",#REF!&lt;&gt;"",#REF!&lt;&gt;""),", "&amp;J27&amp;"#"&amp;#REF!&amp;"("&amp;#REF!&amp;")","")</f>
        <v>#REF!</v>
      </c>
      <c r="U27" s="250" t="e">
        <f>IF(AND(K27&lt;&gt;"",#REF!&lt;&gt;"",#REF!&lt;&gt;""),", "&amp;K27&amp;"#"&amp;#REF!&amp;"("&amp;#REF!&amp;")","")</f>
        <v>#REF!</v>
      </c>
      <c r="V27" s="251"/>
      <c r="W27" s="252" t="e">
        <f>P27&amp;Q27&amp;R27&amp;S27&amp;T27&amp;U27</f>
        <v>#REF!</v>
      </c>
    </row>
    <row r="28" spans="1:23" ht="15.75">
      <c r="B28" s="228"/>
      <c r="C28" s="221" t="s">
        <v>509</v>
      </c>
      <c r="D28" s="221" t="s">
        <v>510</v>
      </c>
      <c r="E28" s="221"/>
      <c r="F28" s="221"/>
      <c r="G28" s="221"/>
      <c r="H28" s="221"/>
      <c r="I28" s="221"/>
      <c r="J28" s="221"/>
      <c r="K28" s="221"/>
      <c r="L28" s="244" t="s">
        <v>454</v>
      </c>
      <c r="M28" s="243"/>
      <c r="N28" s="248"/>
      <c r="O28" s="249"/>
      <c r="P28" s="250"/>
      <c r="Q28" s="250"/>
      <c r="R28" s="250"/>
      <c r="S28" s="250"/>
      <c r="T28" s="250"/>
      <c r="U28" s="250"/>
      <c r="V28" s="251"/>
      <c r="W28" s="252"/>
    </row>
    <row r="29" spans="1:23" ht="31.5">
      <c r="A29" s="29" t="str">
        <f>"L3T3"&amp;O29</f>
        <v>L3T3C2</v>
      </c>
      <c r="B29" s="228" t="str">
        <f>A29&amp;E29</f>
        <v>L3T3C2Section</v>
      </c>
      <c r="C29" s="262" t="s">
        <v>512</v>
      </c>
      <c r="D29" s="274" t="s">
        <v>511</v>
      </c>
      <c r="E29" s="262" t="s">
        <v>93</v>
      </c>
      <c r="F29" s="262" t="s">
        <v>371</v>
      </c>
      <c r="G29" s="262" t="s">
        <v>372</v>
      </c>
      <c r="H29" s="262"/>
      <c r="I29" s="262"/>
      <c r="J29" s="262"/>
      <c r="K29" s="262"/>
      <c r="L29" s="262" t="s">
        <v>30</v>
      </c>
      <c r="M29" s="273" t="s">
        <v>490</v>
      </c>
      <c r="N29" s="273" t="s">
        <v>486</v>
      </c>
      <c r="O29" s="249" t="s">
        <v>92</v>
      </c>
      <c r="P29" s="250" t="e">
        <f>IF(AND(F29&lt;&gt;"",#REF!&lt;&gt;"",#REF!&lt;&gt;""),F29&amp;"#"&amp;#REF!&amp;"("&amp;#REF!&amp;")","")</f>
        <v>#REF!</v>
      </c>
      <c r="Q29" s="250" t="e">
        <f>IF(AND(G29&lt;&gt;"",#REF!&lt;&gt;"",#REF!&lt;&gt;""),", "&amp;G29&amp;"#"&amp;#REF!&amp;"("&amp;#REF!&amp;")","")</f>
        <v>#REF!</v>
      </c>
      <c r="R29" s="250" t="e">
        <f>IF(AND(H29&lt;&gt;"",#REF!&lt;&gt;"",#REF!&lt;&gt;""),", "&amp;H29&amp;"#"&amp;#REF!&amp;"("&amp;#REF!&amp;")","")</f>
        <v>#REF!</v>
      </c>
      <c r="S29" s="250" t="e">
        <f>IF(AND(I29&lt;&gt;"",#REF!&lt;&gt;"",#REF!&lt;&gt;""),", "&amp;I29&amp;"#"&amp;#REF!&amp;"("&amp;#REF!&amp;")","")</f>
        <v>#REF!</v>
      </c>
      <c r="T29" s="250" t="e">
        <f>IF(AND(J29&lt;&gt;"",#REF!&lt;&gt;"",#REF!&lt;&gt;""),", "&amp;J29&amp;"#"&amp;#REF!&amp;"("&amp;#REF!&amp;")","")</f>
        <v>#REF!</v>
      </c>
      <c r="U29" s="250" t="e">
        <f>IF(AND(K29&lt;&gt;"",#REF!&lt;&gt;"",#REF!&lt;&gt;""),", "&amp;K29&amp;"#"&amp;#REF!&amp;"("&amp;#REF!&amp;")","")</f>
        <v>#REF!</v>
      </c>
      <c r="V29" s="251"/>
      <c r="W29" s="252" t="e">
        <f>P29&amp;Q29&amp;R29&amp;S29&amp;T29&amp;U29</f>
        <v>#REF!</v>
      </c>
    </row>
    <row r="30" spans="1:23" ht="31.5">
      <c r="A30" s="29" t="str">
        <f>"L3T3"&amp;O30</f>
        <v>L3T3C4</v>
      </c>
      <c r="B30" s="228" t="str">
        <f>A30&amp;E30</f>
        <v>L3T3C4Section</v>
      </c>
      <c r="C30" s="221" t="s">
        <v>513</v>
      </c>
      <c r="D30" s="221" t="s">
        <v>41</v>
      </c>
      <c r="E30" s="221" t="s">
        <v>93</v>
      </c>
      <c r="F30" s="221" t="s">
        <v>371</v>
      </c>
      <c r="G30" s="221" t="s">
        <v>372</v>
      </c>
      <c r="H30" s="221"/>
      <c r="I30" s="221"/>
      <c r="J30" s="221"/>
      <c r="K30" s="221"/>
      <c r="L30" s="244" t="s">
        <v>30</v>
      </c>
      <c r="M30" s="261" t="s">
        <v>491</v>
      </c>
      <c r="N30" s="248" t="s">
        <v>489</v>
      </c>
      <c r="O30" s="249" t="s">
        <v>90</v>
      </c>
      <c r="P30" s="250" t="e">
        <f>IF(AND(F30&lt;&gt;"",#REF!&lt;&gt;"",#REF!&lt;&gt;""),F30&amp;"#"&amp;#REF!&amp;"("&amp;#REF!&amp;")","")</f>
        <v>#REF!</v>
      </c>
      <c r="Q30" s="250" t="e">
        <f>IF(AND(G30&lt;&gt;"",#REF!&lt;&gt;"",#REF!&lt;&gt;""),", "&amp;G30&amp;"#"&amp;#REF!&amp;"("&amp;#REF!&amp;")","")</f>
        <v>#REF!</v>
      </c>
      <c r="R30" s="250" t="e">
        <f>IF(AND(H30&lt;&gt;"",#REF!&lt;&gt;"",#REF!&lt;&gt;""),", "&amp;H30&amp;"#"&amp;#REF!&amp;"("&amp;#REF!&amp;")","")</f>
        <v>#REF!</v>
      </c>
      <c r="S30" s="250" t="e">
        <f>IF(AND(I30&lt;&gt;"",#REF!&lt;&gt;"",#REF!&lt;&gt;""),", "&amp;I30&amp;"#"&amp;#REF!&amp;"("&amp;#REF!&amp;")","")</f>
        <v>#REF!</v>
      </c>
      <c r="T30" s="250" t="e">
        <f>IF(AND(J30&lt;&gt;"",#REF!&lt;&gt;"",#REF!&lt;&gt;""),", "&amp;J30&amp;"#"&amp;#REF!&amp;"("&amp;#REF!&amp;")","")</f>
        <v>#REF!</v>
      </c>
      <c r="U30" s="250" t="e">
        <f>IF(AND(K30&lt;&gt;"",#REF!&lt;&gt;"",#REF!&lt;&gt;""),", "&amp;K30&amp;"#"&amp;#REF!&amp;"("&amp;#REF!&amp;")","")</f>
        <v>#REF!</v>
      </c>
      <c r="V30" s="251"/>
      <c r="W30" s="252" t="e">
        <f>P30&amp;Q30&amp;R30&amp;S30&amp;T30&amp;U30</f>
        <v>#REF!</v>
      </c>
    </row>
    <row r="31" spans="1:23" ht="31.5">
      <c r="A31" s="29" t="str">
        <f>"L3T3"&amp;O31</f>
        <v>L3T3C3</v>
      </c>
      <c r="B31" s="228" t="str">
        <f>A31&amp;E31</f>
        <v>L3T3C3Section</v>
      </c>
      <c r="C31" s="221" t="s">
        <v>514</v>
      </c>
      <c r="D31" s="221" t="s">
        <v>552</v>
      </c>
      <c r="E31" s="221" t="s">
        <v>93</v>
      </c>
      <c r="F31" s="221" t="s">
        <v>371</v>
      </c>
      <c r="G31" s="221" t="s">
        <v>372</v>
      </c>
      <c r="H31" s="221"/>
      <c r="I31" s="221"/>
      <c r="J31" s="221"/>
      <c r="K31" s="221"/>
      <c r="L31" s="244" t="s">
        <v>30</v>
      </c>
      <c r="M31" s="261" t="s">
        <v>139</v>
      </c>
      <c r="N31" s="248" t="s">
        <v>489</v>
      </c>
      <c r="O31" s="249" t="s">
        <v>89</v>
      </c>
      <c r="P31" s="250" t="e">
        <f>IF(AND(F31&lt;&gt;"",#REF!&lt;&gt;"",#REF!&lt;&gt;""),F31&amp;"#"&amp;#REF!&amp;"("&amp;#REF!&amp;")","")</f>
        <v>#REF!</v>
      </c>
      <c r="Q31" s="250" t="e">
        <f>IF(AND(G31&lt;&gt;"",#REF!&lt;&gt;"",#REF!&lt;&gt;""),", "&amp;G31&amp;"#"&amp;#REF!&amp;"("&amp;#REF!&amp;")","")</f>
        <v>#REF!</v>
      </c>
      <c r="R31" s="250" t="e">
        <f>IF(AND(H31&lt;&gt;"",#REF!&lt;&gt;"",#REF!&lt;&gt;""),", "&amp;H31&amp;"#"&amp;#REF!&amp;"("&amp;#REF!&amp;")","")</f>
        <v>#REF!</v>
      </c>
      <c r="S31" s="250" t="e">
        <f>IF(AND(I31&lt;&gt;"",#REF!&lt;&gt;"",#REF!&lt;&gt;""),", "&amp;I31&amp;"#"&amp;#REF!&amp;"("&amp;#REF!&amp;")","")</f>
        <v>#REF!</v>
      </c>
      <c r="T31" s="250" t="e">
        <f>IF(AND(J31&lt;&gt;"",#REF!&lt;&gt;"",#REF!&lt;&gt;""),", "&amp;J31&amp;"#"&amp;#REF!&amp;"("&amp;#REF!&amp;")","")</f>
        <v>#REF!</v>
      </c>
      <c r="U31" s="250" t="e">
        <f>IF(AND(K31&lt;&gt;"",#REF!&lt;&gt;"",#REF!&lt;&gt;""),", "&amp;K31&amp;"#"&amp;#REF!&amp;"("&amp;#REF!&amp;")","")</f>
        <v>#REF!</v>
      </c>
      <c r="V31" s="251"/>
      <c r="W31" s="252" t="e">
        <f>P31&amp;Q31&amp;R31&amp;S31&amp;T31&amp;U31</f>
        <v>#REF!</v>
      </c>
    </row>
    <row r="32" spans="1:23" s="154" customFormat="1" ht="15.75">
      <c r="C32" s="314" t="s">
        <v>124</v>
      </c>
      <c r="D32" s="314"/>
      <c r="E32" s="316" t="s">
        <v>370</v>
      </c>
      <c r="F32" s="316"/>
      <c r="G32" s="316"/>
      <c r="H32" s="316"/>
      <c r="I32" s="316"/>
      <c r="J32" s="316"/>
      <c r="K32" s="316"/>
      <c r="L32" s="316"/>
      <c r="M32" s="316"/>
      <c r="N32" s="316"/>
      <c r="O32" s="235"/>
      <c r="P32" s="236"/>
      <c r="Q32" s="236"/>
      <c r="R32" s="236"/>
      <c r="S32" s="236"/>
      <c r="T32" s="236"/>
      <c r="U32" s="236"/>
      <c r="V32" s="236"/>
      <c r="W32" s="246"/>
    </row>
    <row r="33" spans="1:23" s="5" customFormat="1" ht="31.5" customHeight="1">
      <c r="A33" s="238"/>
      <c r="B33" s="238"/>
      <c r="C33" s="229" t="s">
        <v>494</v>
      </c>
      <c r="D33" s="243" t="s">
        <v>7</v>
      </c>
      <c r="E33" s="315" t="s">
        <v>97</v>
      </c>
      <c r="F33" s="315"/>
      <c r="G33" s="315"/>
      <c r="H33" s="315"/>
      <c r="I33" s="315"/>
      <c r="J33" s="315"/>
      <c r="K33" s="315"/>
      <c r="L33" s="229" t="s">
        <v>493</v>
      </c>
      <c r="M33" s="315" t="s">
        <v>456</v>
      </c>
      <c r="N33" s="315"/>
      <c r="O33" s="240" t="s">
        <v>131</v>
      </c>
      <c r="P33" s="241"/>
      <c r="Q33" s="241"/>
      <c r="R33" s="241"/>
      <c r="S33" s="241"/>
      <c r="T33" s="241"/>
      <c r="U33" s="241"/>
      <c r="V33" s="241"/>
      <c r="W33" s="247"/>
    </row>
    <row r="34" spans="1:23" ht="24.75" customHeight="1">
      <c r="A34" s="29" t="str">
        <f>"L3T2"&amp;O34</f>
        <v>L3T2C1</v>
      </c>
      <c r="B34" s="228" t="str">
        <f>A34&amp;E34</f>
        <v>L3T2C1Section</v>
      </c>
      <c r="C34" s="221" t="s">
        <v>495</v>
      </c>
      <c r="D34" s="221" t="s">
        <v>496</v>
      </c>
      <c r="E34" s="221" t="s">
        <v>93</v>
      </c>
      <c r="F34" s="221" t="s">
        <v>371</v>
      </c>
      <c r="G34" s="221" t="s">
        <v>372</v>
      </c>
      <c r="H34" s="221" t="s">
        <v>373</v>
      </c>
      <c r="I34" s="221" t="s">
        <v>375</v>
      </c>
      <c r="J34" s="221"/>
      <c r="K34" s="221"/>
      <c r="L34" s="244" t="s">
        <v>30</v>
      </c>
      <c r="M34" s="243" t="s">
        <v>136</v>
      </c>
      <c r="N34" s="248" t="s">
        <v>483</v>
      </c>
      <c r="O34" s="249" t="s">
        <v>91</v>
      </c>
      <c r="P34" s="250" t="e">
        <f>IF(AND(F34&lt;&gt;"",#REF!&lt;&gt;"",#REF!&lt;&gt;""),F34&amp;"#"&amp;#REF!&amp;"("&amp;#REF!&amp;")","")</f>
        <v>#REF!</v>
      </c>
      <c r="Q34" s="250" t="e">
        <f>IF(AND(G34&lt;&gt;"",#REF!&lt;&gt;"",#REF!&lt;&gt;""),", "&amp;G34&amp;"#"&amp;#REF!&amp;"("&amp;#REF!&amp;")","")</f>
        <v>#REF!</v>
      </c>
      <c r="R34" s="250" t="e">
        <f>IF(AND(H34&lt;&gt;"",#REF!&lt;&gt;"",#REF!&lt;&gt;""),", "&amp;H34&amp;"#"&amp;#REF!&amp;"("&amp;#REF!&amp;")","")</f>
        <v>#REF!</v>
      </c>
      <c r="S34" s="250" t="e">
        <f>IF(AND(I34&lt;&gt;"",#REF!&lt;&gt;"",#REF!&lt;&gt;""),", "&amp;I34&amp;"#"&amp;#REF!&amp;"("&amp;#REF!&amp;")","")</f>
        <v>#REF!</v>
      </c>
      <c r="T34" s="250" t="e">
        <f>IF(AND(J34&lt;&gt;"",#REF!&lt;&gt;"",#REF!&lt;&gt;""),", "&amp;J34&amp;"#"&amp;#REF!&amp;"("&amp;#REF!&amp;")","")</f>
        <v>#REF!</v>
      </c>
      <c r="U34" s="250" t="e">
        <f>IF(AND(K34&lt;&gt;"",#REF!&lt;&gt;"",#REF!&lt;&gt;""),", "&amp;K34&amp;"#"&amp;#REF!&amp;"("&amp;#REF!&amp;")","")</f>
        <v>#REF!</v>
      </c>
      <c r="V34" s="251"/>
      <c r="W34" s="252" t="e">
        <f>P34&amp;Q34&amp;R34&amp;S34&amp;T34&amp;U34</f>
        <v>#REF!</v>
      </c>
    </row>
    <row r="35" spans="1:23" ht="15.75">
      <c r="B35" s="228"/>
      <c r="C35" s="221" t="s">
        <v>501</v>
      </c>
      <c r="D35" s="221" t="s">
        <v>503</v>
      </c>
      <c r="E35" s="221"/>
      <c r="F35" s="221"/>
      <c r="G35" s="221"/>
      <c r="H35" s="221"/>
      <c r="I35" s="221"/>
      <c r="J35" s="221"/>
      <c r="K35" s="221"/>
      <c r="L35" s="244" t="s">
        <v>454</v>
      </c>
      <c r="M35" s="243"/>
      <c r="N35" s="248"/>
      <c r="O35" s="249"/>
      <c r="P35" s="250"/>
      <c r="Q35" s="250"/>
      <c r="R35" s="250"/>
      <c r="S35" s="250"/>
      <c r="T35" s="250"/>
      <c r="U35" s="250"/>
      <c r="V35" s="251"/>
      <c r="W35" s="252"/>
    </row>
    <row r="36" spans="1:23" ht="31.5">
      <c r="A36" s="29" t="str">
        <f>"L3T2"&amp;O36</f>
        <v>L3T2C2</v>
      </c>
      <c r="B36" s="228" t="str">
        <f>A36&amp;E36</f>
        <v>L3T2C2Section</v>
      </c>
      <c r="C36" s="221" t="s">
        <v>498</v>
      </c>
      <c r="D36" s="221" t="s">
        <v>499</v>
      </c>
      <c r="E36" s="221" t="s">
        <v>93</v>
      </c>
      <c r="F36" s="221" t="s">
        <v>371</v>
      </c>
      <c r="G36" s="221" t="s">
        <v>372</v>
      </c>
      <c r="H36" s="221" t="s">
        <v>373</v>
      </c>
      <c r="I36" s="221" t="s">
        <v>375</v>
      </c>
      <c r="J36" s="221"/>
      <c r="K36" s="221"/>
      <c r="L36" s="244" t="s">
        <v>453</v>
      </c>
      <c r="M36" s="261" t="s">
        <v>140</v>
      </c>
      <c r="N36" s="248" t="s">
        <v>483</v>
      </c>
      <c r="O36" s="249" t="s">
        <v>92</v>
      </c>
      <c r="P36" s="250" t="e">
        <f>IF(AND(F36&lt;&gt;"",#REF!&lt;&gt;"",#REF!&lt;&gt;""),F36&amp;"#"&amp;#REF!&amp;"("&amp;#REF!&amp;")","")</f>
        <v>#REF!</v>
      </c>
      <c r="Q36" s="250" t="e">
        <f>IF(AND(G36&lt;&gt;"",#REF!&lt;&gt;"",#REF!&lt;&gt;""),", "&amp;G36&amp;"#"&amp;#REF!&amp;"("&amp;#REF!&amp;")","")</f>
        <v>#REF!</v>
      </c>
      <c r="R36" s="250" t="e">
        <f>IF(AND(H36&lt;&gt;"",#REF!&lt;&gt;"",#REF!&lt;&gt;""),", "&amp;H36&amp;"#"&amp;#REF!&amp;"("&amp;#REF!&amp;")","")</f>
        <v>#REF!</v>
      </c>
      <c r="S36" s="250" t="e">
        <f>IF(AND(I36&lt;&gt;"",#REF!&lt;&gt;"",#REF!&lt;&gt;""),", "&amp;I36&amp;"#"&amp;#REF!&amp;"("&amp;#REF!&amp;")","")</f>
        <v>#REF!</v>
      </c>
      <c r="T36" s="250" t="e">
        <f>IF(AND(J36&lt;&gt;"",#REF!&lt;&gt;"",#REF!&lt;&gt;""),", "&amp;J36&amp;"#"&amp;#REF!&amp;"("&amp;#REF!&amp;")","")</f>
        <v>#REF!</v>
      </c>
      <c r="U36" s="250" t="e">
        <f>IF(AND(K36&lt;&gt;"",#REF!&lt;&gt;"",#REF!&lt;&gt;""),", "&amp;K36&amp;"#"&amp;#REF!&amp;"("&amp;#REF!&amp;")","")</f>
        <v>#REF!</v>
      </c>
      <c r="V36" s="251"/>
      <c r="W36" s="252" t="e">
        <f>P36&amp;Q36&amp;R36&amp;S36&amp;T36&amp;U36</f>
        <v>#REF!</v>
      </c>
    </row>
    <row r="37" spans="1:23" ht="31.5">
      <c r="B37" s="228"/>
      <c r="C37" s="221" t="s">
        <v>502</v>
      </c>
      <c r="D37" s="221" t="s">
        <v>530</v>
      </c>
      <c r="E37" s="221"/>
      <c r="F37" s="221"/>
      <c r="G37" s="221"/>
      <c r="H37" s="221"/>
      <c r="I37" s="221"/>
      <c r="J37" s="221"/>
      <c r="K37" s="221"/>
      <c r="L37" s="244" t="s">
        <v>454</v>
      </c>
      <c r="M37" s="243"/>
      <c r="N37" s="248"/>
      <c r="O37" s="249"/>
      <c r="P37" s="250"/>
      <c r="Q37" s="250"/>
      <c r="R37" s="250"/>
      <c r="S37" s="250"/>
      <c r="T37" s="250"/>
      <c r="U37" s="250"/>
      <c r="V37" s="251"/>
      <c r="W37" s="252"/>
    </row>
    <row r="38" spans="1:23" ht="23.25" customHeight="1">
      <c r="A38" s="29" t="str">
        <f>"L3T2"&amp;O38</f>
        <v>L3T2C3</v>
      </c>
      <c r="B38" s="228" t="str">
        <f>A38&amp;E38</f>
        <v>L3T2C3Section</v>
      </c>
      <c r="C38" s="221" t="s">
        <v>497</v>
      </c>
      <c r="D38" s="221" t="s">
        <v>531</v>
      </c>
      <c r="E38" s="221" t="s">
        <v>93</v>
      </c>
      <c r="F38" s="221" t="s">
        <v>371</v>
      </c>
      <c r="G38" s="221" t="s">
        <v>372</v>
      </c>
      <c r="H38" s="221" t="s">
        <v>373</v>
      </c>
      <c r="I38" s="221" t="s">
        <v>375</v>
      </c>
      <c r="J38" s="221"/>
      <c r="K38" s="221"/>
      <c r="L38" s="244" t="s">
        <v>30</v>
      </c>
      <c r="M38" s="261" t="s">
        <v>491</v>
      </c>
      <c r="N38" s="248" t="s">
        <v>483</v>
      </c>
      <c r="O38" s="249" t="s">
        <v>89</v>
      </c>
      <c r="P38" s="250" t="e">
        <f>IF(AND(F38&lt;&gt;"",#REF!&lt;&gt;"",#REF!&lt;&gt;""),F38&amp;"#"&amp;#REF!&amp;"("&amp;#REF!&amp;")","")</f>
        <v>#REF!</v>
      </c>
      <c r="Q38" s="250" t="e">
        <f>IF(AND(G38&lt;&gt;"",#REF!&lt;&gt;"",#REF!&lt;&gt;""),", "&amp;G38&amp;"#"&amp;#REF!&amp;"("&amp;#REF!&amp;")","")</f>
        <v>#REF!</v>
      </c>
      <c r="R38" s="250" t="e">
        <f>IF(AND(H38&lt;&gt;"",#REF!&lt;&gt;"",#REF!&lt;&gt;""),", "&amp;H38&amp;"#"&amp;#REF!&amp;"("&amp;#REF!&amp;")","")</f>
        <v>#REF!</v>
      </c>
      <c r="S38" s="250" t="e">
        <f>IF(AND(I38&lt;&gt;"",#REF!&lt;&gt;"",#REF!&lt;&gt;""),", "&amp;I38&amp;"#"&amp;#REF!&amp;"("&amp;#REF!&amp;")","")</f>
        <v>#REF!</v>
      </c>
      <c r="T38" s="250" t="e">
        <f>IF(AND(J38&lt;&gt;"",#REF!&lt;&gt;"",#REF!&lt;&gt;""),", "&amp;J38&amp;"#"&amp;#REF!&amp;"("&amp;#REF!&amp;")","")</f>
        <v>#REF!</v>
      </c>
      <c r="U38" s="250" t="e">
        <f>IF(AND(K38&lt;&gt;"",#REF!&lt;&gt;"",#REF!&lt;&gt;""),", "&amp;K38&amp;"#"&amp;#REF!&amp;"("&amp;#REF!&amp;")","")</f>
        <v>#REF!</v>
      </c>
      <c r="V38" s="251"/>
      <c r="W38" s="252" t="e">
        <f>P38&amp;Q38&amp;R38&amp;S38&amp;T38&amp;U38</f>
        <v>#REF!</v>
      </c>
    </row>
    <row r="39" spans="1:23" ht="19.5" customHeight="1">
      <c r="B39" s="228"/>
      <c r="C39" s="221" t="s">
        <v>504</v>
      </c>
      <c r="D39" s="221" t="s">
        <v>532</v>
      </c>
      <c r="E39" s="221"/>
      <c r="F39" s="221"/>
      <c r="G39" s="221"/>
      <c r="H39" s="221"/>
      <c r="I39" s="221"/>
      <c r="J39" s="221"/>
      <c r="K39" s="221"/>
      <c r="L39" s="244" t="s">
        <v>454</v>
      </c>
      <c r="M39" s="243"/>
      <c r="N39" s="248"/>
      <c r="O39" s="249"/>
      <c r="P39" s="250"/>
      <c r="Q39" s="250"/>
      <c r="R39" s="250"/>
      <c r="S39" s="250"/>
      <c r="T39" s="250"/>
      <c r="U39" s="250"/>
      <c r="V39" s="251"/>
      <c r="W39" s="252"/>
    </row>
    <row r="40" spans="1:23" ht="18.75" customHeight="1">
      <c r="A40" s="228" t="str">
        <f>"L3T2"&amp;O40</f>
        <v>L3T2C4</v>
      </c>
      <c r="B40" s="228" t="str">
        <f>A40&amp;E40</f>
        <v>L3T2C4Section</v>
      </c>
      <c r="C40" s="221" t="s">
        <v>500</v>
      </c>
      <c r="D40" s="221" t="s">
        <v>32</v>
      </c>
      <c r="E40" s="221" t="s">
        <v>93</v>
      </c>
      <c r="F40" s="221" t="s">
        <v>371</v>
      </c>
      <c r="G40" s="221" t="s">
        <v>372</v>
      </c>
      <c r="H40" s="221" t="s">
        <v>373</v>
      </c>
      <c r="I40" s="221" t="s">
        <v>375</v>
      </c>
      <c r="J40" s="221"/>
      <c r="K40" s="221"/>
      <c r="L40" s="244" t="s">
        <v>30</v>
      </c>
      <c r="M40" s="243" t="s">
        <v>138</v>
      </c>
      <c r="N40" s="248" t="s">
        <v>483</v>
      </c>
      <c r="O40" s="253" t="s">
        <v>90</v>
      </c>
      <c r="P40" s="250" t="e">
        <f>IF(AND(F40&lt;&gt;"",#REF!&lt;&gt;"",#REF!&lt;&gt;""),F40&amp;"#"&amp;#REF!&amp;"("&amp;#REF!&amp;")","")</f>
        <v>#REF!</v>
      </c>
      <c r="Q40" s="250" t="e">
        <f>IF(AND(G40&lt;&gt;"",#REF!&lt;&gt;"",#REF!&lt;&gt;""),", "&amp;G40&amp;"#"&amp;#REF!&amp;"("&amp;#REF!&amp;")","")</f>
        <v>#REF!</v>
      </c>
      <c r="R40" s="250" t="e">
        <f>IF(AND(H40&lt;&gt;"",#REF!&lt;&gt;"",#REF!&lt;&gt;""),", "&amp;H40&amp;"#"&amp;#REF!&amp;"("&amp;#REF!&amp;")","")</f>
        <v>#REF!</v>
      </c>
      <c r="S40" s="250" t="e">
        <f>IF(AND(I40&lt;&gt;"",#REF!&lt;&gt;"",#REF!&lt;&gt;""),", "&amp;I40&amp;"#"&amp;#REF!&amp;"("&amp;#REF!&amp;")","")</f>
        <v>#REF!</v>
      </c>
      <c r="T40" s="250" t="e">
        <f>IF(AND(J40&lt;&gt;"",#REF!&lt;&gt;"",#REF!&lt;&gt;""),", "&amp;J40&amp;"#"&amp;#REF!&amp;"("&amp;#REF!&amp;")","")</f>
        <v>#REF!</v>
      </c>
      <c r="U40" s="250" t="e">
        <f>IF(AND(K40&lt;&gt;"",#REF!&lt;&gt;"",#REF!&lt;&gt;""),", "&amp;K40&amp;"#"&amp;#REF!&amp;"("&amp;#REF!&amp;")","")</f>
        <v>#REF!</v>
      </c>
      <c r="V40" s="251"/>
      <c r="W40" s="252" t="e">
        <f>P40&amp;Q40&amp;R40&amp;S40&amp;T40&amp;U40</f>
        <v>#REF!</v>
      </c>
    </row>
    <row r="41" spans="1:23" s="29" customFormat="1" ht="15.75">
      <c r="C41" s="314" t="s">
        <v>130</v>
      </c>
      <c r="D41" s="314"/>
      <c r="E41" s="316" t="s">
        <v>370</v>
      </c>
      <c r="F41" s="316"/>
      <c r="G41" s="316"/>
      <c r="H41" s="316"/>
      <c r="I41" s="316"/>
      <c r="J41" s="316"/>
      <c r="K41" s="316"/>
      <c r="L41" s="316"/>
      <c r="M41" s="316"/>
      <c r="N41" s="316"/>
      <c r="O41" s="227"/>
      <c r="P41" s="228"/>
      <c r="Q41" s="228"/>
      <c r="R41" s="228"/>
      <c r="S41" s="228"/>
      <c r="T41" s="228"/>
      <c r="U41" s="228"/>
      <c r="V41" s="228"/>
      <c r="W41" s="254"/>
    </row>
    <row r="42" spans="1:23" s="5" customFormat="1" ht="37.5" customHeight="1">
      <c r="A42" s="238"/>
      <c r="B42" s="238"/>
      <c r="C42" s="229" t="s">
        <v>494</v>
      </c>
      <c r="D42" s="243" t="s">
        <v>7</v>
      </c>
      <c r="E42" s="315" t="s">
        <v>97</v>
      </c>
      <c r="F42" s="315"/>
      <c r="G42" s="315"/>
      <c r="H42" s="315"/>
      <c r="I42" s="315"/>
      <c r="J42" s="315"/>
      <c r="K42" s="315"/>
      <c r="L42" s="229" t="s">
        <v>493</v>
      </c>
      <c r="M42" s="315" t="s">
        <v>456</v>
      </c>
      <c r="N42" s="315"/>
      <c r="O42" s="240" t="s">
        <v>131</v>
      </c>
      <c r="P42" s="241"/>
      <c r="Q42" s="241"/>
      <c r="R42" s="241"/>
      <c r="S42" s="241"/>
      <c r="T42" s="241"/>
      <c r="U42" s="241"/>
      <c r="V42" s="241"/>
      <c r="W42" s="247"/>
    </row>
    <row r="43" spans="1:23" ht="20.25" customHeight="1">
      <c r="A43" s="29" t="str">
        <f t="shared" ref="A43:A49" si="0">"L3T1"&amp;O43</f>
        <v>L3T1C2</v>
      </c>
      <c r="B43" s="228" t="str">
        <f t="shared" ref="B43:B49" si="1">A43&amp;E43</f>
        <v>L3T1C2Section</v>
      </c>
      <c r="C43" s="221" t="s">
        <v>457</v>
      </c>
      <c r="D43" s="221" t="s">
        <v>470</v>
      </c>
      <c r="E43" s="221" t="s">
        <v>93</v>
      </c>
      <c r="F43" s="221" t="s">
        <v>371</v>
      </c>
      <c r="G43" s="221" t="s">
        <v>372</v>
      </c>
      <c r="H43" s="221" t="s">
        <v>373</v>
      </c>
      <c r="I43" s="221" t="s">
        <v>374</v>
      </c>
      <c r="J43" s="221"/>
      <c r="K43" s="221"/>
      <c r="L43" s="244" t="s">
        <v>30</v>
      </c>
      <c r="M43" s="244" t="s">
        <v>136</v>
      </c>
      <c r="N43" s="221" t="s">
        <v>486</v>
      </c>
      <c r="O43" s="249" t="s">
        <v>92</v>
      </c>
      <c r="P43" s="250" t="e">
        <f>IF(AND(F43&lt;&gt;"",#REF!&lt;&gt;"",#REF!&lt;&gt;""),F43&amp;"#"&amp;#REF!&amp;"("&amp;#REF!&amp;")","")</f>
        <v>#REF!</v>
      </c>
      <c r="Q43" s="250" t="e">
        <f>IF(AND(G43&lt;&gt;"",#REF!&lt;&gt;"",#REF!&lt;&gt;""),", "&amp;G43&amp;"#"&amp;#REF!&amp;"("&amp;#REF!&amp;")","")</f>
        <v>#REF!</v>
      </c>
      <c r="R43" s="250" t="e">
        <f>IF(AND(H43&lt;&gt;"",#REF!&lt;&gt;"",#REF!&lt;&gt;""),", "&amp;H43&amp;"#"&amp;#REF!&amp;"("&amp;#REF!&amp;")","")</f>
        <v>#REF!</v>
      </c>
      <c r="S43" s="250" t="e">
        <f>IF(AND(I43&lt;&gt;"",#REF!&lt;&gt;"",#REF!&lt;&gt;""),", "&amp;I43&amp;"#"&amp;#REF!&amp;"("&amp;#REF!&amp;")","")</f>
        <v>#REF!</v>
      </c>
      <c r="T43" s="250" t="e">
        <f>IF(AND(J43&lt;&gt;"",#REF!&lt;&gt;"",#REF!&lt;&gt;""),", "&amp;J43&amp;"#"&amp;#REF!&amp;"("&amp;#REF!&amp;")","")</f>
        <v>#REF!</v>
      </c>
      <c r="U43" s="250" t="e">
        <f>IF(AND(K43&lt;&gt;"",#REF!&lt;&gt;"",#REF!&lt;&gt;""),", "&amp;K43&amp;"#"&amp;#REF!&amp;"("&amp;#REF!&amp;")","")</f>
        <v>#REF!</v>
      </c>
      <c r="V43" s="251"/>
      <c r="W43" s="252" t="e">
        <f t="shared" ref="W43:W49" si="2">P43&amp;Q43&amp;R43&amp;S43&amp;T43&amp;U43</f>
        <v>#REF!</v>
      </c>
    </row>
    <row r="44" spans="1:23" ht="18" customHeight="1">
      <c r="A44" s="29" t="str">
        <f t="shared" si="0"/>
        <v>L3T1C2</v>
      </c>
      <c r="B44" s="228" t="str">
        <f t="shared" si="1"/>
        <v>L3T1C2Section</v>
      </c>
      <c r="C44" s="221" t="s">
        <v>476</v>
      </c>
      <c r="D44" s="221" t="s">
        <v>474</v>
      </c>
      <c r="E44" s="221" t="s">
        <v>93</v>
      </c>
      <c r="F44" s="221" t="s">
        <v>371</v>
      </c>
      <c r="G44" s="221" t="s">
        <v>372</v>
      </c>
      <c r="H44" s="221" t="s">
        <v>373</v>
      </c>
      <c r="I44" s="221" t="s">
        <v>374</v>
      </c>
      <c r="J44" s="221"/>
      <c r="K44" s="221"/>
      <c r="L44" s="244" t="s">
        <v>454</v>
      </c>
      <c r="M44" s="244"/>
      <c r="N44" s="221"/>
      <c r="O44" s="249" t="s">
        <v>92</v>
      </c>
      <c r="P44" s="250" t="e">
        <f>IF(AND(F44&lt;&gt;"",#REF!&lt;&gt;"",#REF!&lt;&gt;""),F44&amp;"#"&amp;#REF!&amp;"("&amp;#REF!&amp;")","")</f>
        <v>#REF!</v>
      </c>
      <c r="Q44" s="250" t="e">
        <f>IF(AND(G44&lt;&gt;"",#REF!&lt;&gt;"",#REF!&lt;&gt;""),", "&amp;G44&amp;"#"&amp;#REF!&amp;"("&amp;#REF!&amp;")","")</f>
        <v>#REF!</v>
      </c>
      <c r="R44" s="250" t="e">
        <f>IF(AND(H44&lt;&gt;"",#REF!&lt;&gt;"",#REF!&lt;&gt;""),", "&amp;H44&amp;"#"&amp;#REF!&amp;"("&amp;#REF!&amp;")","")</f>
        <v>#REF!</v>
      </c>
      <c r="S44" s="250" t="e">
        <f>IF(AND(I44&lt;&gt;"",#REF!&lt;&gt;"",#REF!&lt;&gt;""),", "&amp;I44&amp;"#"&amp;#REF!&amp;"("&amp;#REF!&amp;")","")</f>
        <v>#REF!</v>
      </c>
      <c r="T44" s="250" t="e">
        <f>IF(AND(J44&lt;&gt;"",#REF!&lt;&gt;"",#REF!&lt;&gt;""),", "&amp;J44&amp;"#"&amp;#REF!&amp;"("&amp;#REF!&amp;")","")</f>
        <v>#REF!</v>
      </c>
      <c r="U44" s="250" t="e">
        <f>IF(AND(K44&lt;&gt;"",#REF!&lt;&gt;"",#REF!&lt;&gt;""),", "&amp;K44&amp;"#"&amp;#REF!&amp;"("&amp;#REF!&amp;")","")</f>
        <v>#REF!</v>
      </c>
      <c r="V44" s="251"/>
      <c r="W44" s="252" t="e">
        <f t="shared" si="2"/>
        <v>#REF!</v>
      </c>
    </row>
    <row r="45" spans="1:23" ht="18.75" customHeight="1">
      <c r="A45" s="29" t="str">
        <f t="shared" si="0"/>
        <v>L3T1C3</v>
      </c>
      <c r="B45" s="228" t="str">
        <f t="shared" si="1"/>
        <v>L3T1C3Section</v>
      </c>
      <c r="C45" s="221" t="s">
        <v>477</v>
      </c>
      <c r="D45" s="221" t="s">
        <v>471</v>
      </c>
      <c r="E45" s="221" t="s">
        <v>93</v>
      </c>
      <c r="F45" s="221" t="s">
        <v>371</v>
      </c>
      <c r="G45" s="221" t="s">
        <v>372</v>
      </c>
      <c r="H45" s="221" t="s">
        <v>373</v>
      </c>
      <c r="I45" s="221" t="s">
        <v>374</v>
      </c>
      <c r="J45" s="221"/>
      <c r="K45" s="221"/>
      <c r="L45" s="244" t="s">
        <v>30</v>
      </c>
      <c r="M45" s="244" t="s">
        <v>484</v>
      </c>
      <c r="N45" s="221" t="s">
        <v>486</v>
      </c>
      <c r="O45" s="249" t="s">
        <v>89</v>
      </c>
      <c r="P45" s="250" t="e">
        <f>IF(AND(F45&lt;&gt;"",#REF!&lt;&gt;"",#REF!&lt;&gt;""),F45&amp;"#"&amp;#REF!&amp;"("&amp;#REF!&amp;")","")</f>
        <v>#REF!</v>
      </c>
      <c r="Q45" s="250" t="e">
        <f>IF(AND(G45&lt;&gt;"",#REF!&lt;&gt;"",#REF!&lt;&gt;""),", "&amp;G45&amp;"#"&amp;#REF!&amp;"("&amp;#REF!&amp;")","")</f>
        <v>#REF!</v>
      </c>
      <c r="R45" s="250" t="e">
        <f>IF(AND(H45&lt;&gt;"",#REF!&lt;&gt;"",#REF!&lt;&gt;""),", "&amp;H45&amp;"#"&amp;#REF!&amp;"("&amp;#REF!&amp;")","")</f>
        <v>#REF!</v>
      </c>
      <c r="S45" s="250" t="e">
        <f>IF(AND(I45&lt;&gt;"",#REF!&lt;&gt;"",#REF!&lt;&gt;""),", "&amp;I45&amp;"#"&amp;#REF!&amp;"("&amp;#REF!&amp;")","")</f>
        <v>#REF!</v>
      </c>
      <c r="T45" s="250" t="e">
        <f>IF(AND(J45&lt;&gt;"",#REF!&lt;&gt;"",#REF!&lt;&gt;""),", "&amp;J45&amp;"#"&amp;#REF!&amp;"("&amp;#REF!&amp;")","")</f>
        <v>#REF!</v>
      </c>
      <c r="U45" s="250" t="e">
        <f>IF(AND(K45&lt;&gt;"",#REF!&lt;&gt;"",#REF!&lt;&gt;""),", "&amp;K45&amp;"#"&amp;#REF!&amp;"("&amp;#REF!&amp;")","")</f>
        <v>#REF!</v>
      </c>
      <c r="V45" s="251"/>
      <c r="W45" s="252" t="e">
        <f t="shared" si="2"/>
        <v>#REF!</v>
      </c>
    </row>
    <row r="46" spans="1:23" ht="18" customHeight="1">
      <c r="A46" s="29" t="str">
        <f t="shared" si="0"/>
        <v>L3T1C3</v>
      </c>
      <c r="B46" s="228" t="str">
        <f t="shared" si="1"/>
        <v>L3T1C3Section</v>
      </c>
      <c r="C46" s="221" t="s">
        <v>478</v>
      </c>
      <c r="D46" s="221" t="s">
        <v>475</v>
      </c>
      <c r="E46" s="221" t="s">
        <v>93</v>
      </c>
      <c r="F46" s="221" t="s">
        <v>371</v>
      </c>
      <c r="G46" s="221" t="s">
        <v>372</v>
      </c>
      <c r="H46" s="221" t="s">
        <v>373</v>
      </c>
      <c r="I46" s="221" t="s">
        <v>374</v>
      </c>
      <c r="J46" s="221"/>
      <c r="K46" s="221"/>
      <c r="L46" s="244" t="s">
        <v>454</v>
      </c>
      <c r="M46" s="244"/>
      <c r="N46" s="221"/>
      <c r="O46" s="249" t="s">
        <v>89</v>
      </c>
      <c r="P46" s="250" t="e">
        <f>IF(AND(F46&lt;&gt;"",#REF!&lt;&gt;"",#REF!&lt;&gt;""),F46&amp;"#"&amp;#REF!&amp;"("&amp;#REF!&amp;")","")</f>
        <v>#REF!</v>
      </c>
      <c r="Q46" s="250" t="e">
        <f>IF(AND(G46&lt;&gt;"",#REF!&lt;&gt;"",#REF!&lt;&gt;""),", "&amp;G46&amp;"#"&amp;#REF!&amp;"("&amp;#REF!&amp;")","")</f>
        <v>#REF!</v>
      </c>
      <c r="R46" s="250" t="e">
        <f>IF(AND(H46&lt;&gt;"",#REF!&lt;&gt;"",#REF!&lt;&gt;""),", "&amp;H46&amp;"#"&amp;#REF!&amp;"("&amp;#REF!&amp;")","")</f>
        <v>#REF!</v>
      </c>
      <c r="S46" s="250" t="e">
        <f>IF(AND(I46&lt;&gt;"",#REF!&lt;&gt;"",#REF!&lt;&gt;""),", "&amp;I46&amp;"#"&amp;#REF!&amp;"("&amp;#REF!&amp;")","")</f>
        <v>#REF!</v>
      </c>
      <c r="T46" s="250" t="e">
        <f>IF(AND(J46&lt;&gt;"",#REF!&lt;&gt;"",#REF!&lt;&gt;""),", "&amp;J46&amp;"#"&amp;#REF!&amp;"("&amp;#REF!&amp;")","")</f>
        <v>#REF!</v>
      </c>
      <c r="U46" s="250" t="e">
        <f>IF(AND(K46&lt;&gt;"",#REF!&lt;&gt;"",#REF!&lt;&gt;""),", "&amp;K46&amp;"#"&amp;#REF!&amp;"("&amp;#REF!&amp;")","")</f>
        <v>#REF!</v>
      </c>
      <c r="V46" s="251"/>
      <c r="W46" s="252" t="e">
        <f t="shared" si="2"/>
        <v>#REF!</v>
      </c>
    </row>
    <row r="47" spans="1:23" ht="18.75" customHeight="1">
      <c r="A47" s="228" t="str">
        <f t="shared" si="0"/>
        <v>L3T1C4</v>
      </c>
      <c r="B47" s="228" t="str">
        <f t="shared" si="1"/>
        <v>L3T1C4Section</v>
      </c>
      <c r="C47" s="221" t="s">
        <v>479</v>
      </c>
      <c r="D47" s="259" t="s">
        <v>473</v>
      </c>
      <c r="E47" s="221" t="s">
        <v>93</v>
      </c>
      <c r="F47" s="221" t="s">
        <v>371</v>
      </c>
      <c r="G47" s="221" t="s">
        <v>372</v>
      </c>
      <c r="H47" s="221" t="s">
        <v>373</v>
      </c>
      <c r="I47" s="221" t="s">
        <v>374</v>
      </c>
      <c r="J47" s="221"/>
      <c r="K47" s="221"/>
      <c r="L47" s="244" t="s">
        <v>30</v>
      </c>
      <c r="M47" s="244" t="s">
        <v>491</v>
      </c>
      <c r="N47" s="221" t="s">
        <v>486</v>
      </c>
      <c r="O47" s="253" t="s">
        <v>90</v>
      </c>
      <c r="P47" s="250" t="e">
        <f>IF(AND(F47&lt;&gt;"",#REF!&lt;&gt;"",#REF!&lt;&gt;""),F47&amp;"#"&amp;#REF!&amp;"("&amp;#REF!&amp;")","")</f>
        <v>#REF!</v>
      </c>
      <c r="Q47" s="250" t="e">
        <f>IF(AND(G47&lt;&gt;"",#REF!&lt;&gt;"",#REF!&lt;&gt;""),", "&amp;G47&amp;"#"&amp;#REF!&amp;"("&amp;#REF!&amp;")","")</f>
        <v>#REF!</v>
      </c>
      <c r="R47" s="250" t="e">
        <f>IF(AND(H47&lt;&gt;"",#REF!&lt;&gt;"",#REF!&lt;&gt;""),", "&amp;H47&amp;"#"&amp;#REF!&amp;"("&amp;#REF!&amp;")","")</f>
        <v>#REF!</v>
      </c>
      <c r="S47" s="250" t="e">
        <f>IF(AND(I47&lt;&gt;"",#REF!&lt;&gt;"",#REF!&lt;&gt;""),", "&amp;I47&amp;"#"&amp;#REF!&amp;"("&amp;#REF!&amp;")","")</f>
        <v>#REF!</v>
      </c>
      <c r="T47" s="250" t="e">
        <f>IF(AND(J47&lt;&gt;"",#REF!&lt;&gt;"",#REF!&lt;&gt;""),", "&amp;J47&amp;"#"&amp;#REF!&amp;"("&amp;#REF!&amp;")","")</f>
        <v>#REF!</v>
      </c>
      <c r="U47" s="250" t="e">
        <f>IF(AND(K47&lt;&gt;"",#REF!&lt;&gt;"",#REF!&lt;&gt;""),", "&amp;K47&amp;"#"&amp;#REF!&amp;"("&amp;#REF!&amp;")","")</f>
        <v>#REF!</v>
      </c>
      <c r="V47" s="251"/>
      <c r="W47" s="252" t="e">
        <f t="shared" si="2"/>
        <v>#REF!</v>
      </c>
    </row>
    <row r="48" spans="1:23" ht="18.75" customHeight="1">
      <c r="A48" s="228" t="str">
        <f t="shared" si="0"/>
        <v>L3T1C4</v>
      </c>
      <c r="B48" s="228" t="str">
        <f t="shared" si="1"/>
        <v>L3T1C4Section</v>
      </c>
      <c r="C48" s="221" t="s">
        <v>480</v>
      </c>
      <c r="D48" s="275" t="s">
        <v>472</v>
      </c>
      <c r="E48" s="221" t="s">
        <v>93</v>
      </c>
      <c r="F48" s="221" t="s">
        <v>371</v>
      </c>
      <c r="G48" s="221" t="s">
        <v>372</v>
      </c>
      <c r="H48" s="221" t="s">
        <v>373</v>
      </c>
      <c r="I48" s="221" t="s">
        <v>374</v>
      </c>
      <c r="J48" s="221"/>
      <c r="K48" s="221"/>
      <c r="L48" s="244" t="s">
        <v>454</v>
      </c>
      <c r="M48" s="244"/>
      <c r="N48" s="221"/>
      <c r="O48" s="253" t="s">
        <v>90</v>
      </c>
      <c r="P48" s="250" t="e">
        <f>IF(AND(F48&lt;&gt;"",#REF!&lt;&gt;"",#REF!&lt;&gt;""),F48&amp;"#"&amp;#REF!&amp;"("&amp;#REF!&amp;")","")</f>
        <v>#REF!</v>
      </c>
      <c r="Q48" s="250" t="e">
        <f>IF(AND(G48&lt;&gt;"",#REF!&lt;&gt;"",#REF!&lt;&gt;""),", "&amp;G48&amp;"#"&amp;#REF!&amp;"("&amp;#REF!&amp;")","")</f>
        <v>#REF!</v>
      </c>
      <c r="R48" s="250" t="e">
        <f>IF(AND(H48&lt;&gt;"",#REF!&lt;&gt;"",#REF!&lt;&gt;""),", "&amp;H48&amp;"#"&amp;#REF!&amp;"("&amp;#REF!&amp;")","")</f>
        <v>#REF!</v>
      </c>
      <c r="S48" s="250" t="e">
        <f>IF(AND(I48&lt;&gt;"",#REF!&lt;&gt;"",#REF!&lt;&gt;""),", "&amp;I48&amp;"#"&amp;#REF!&amp;"("&amp;#REF!&amp;")","")</f>
        <v>#REF!</v>
      </c>
      <c r="T48" s="250" t="e">
        <f>IF(AND(J48&lt;&gt;"",#REF!&lt;&gt;"",#REF!&lt;&gt;""),", "&amp;J48&amp;"#"&amp;#REF!&amp;"("&amp;#REF!&amp;")","")</f>
        <v>#REF!</v>
      </c>
      <c r="U48" s="250" t="e">
        <f>IF(AND(K48&lt;&gt;"",#REF!&lt;&gt;"",#REF!&lt;&gt;""),", "&amp;K48&amp;"#"&amp;#REF!&amp;"("&amp;#REF!&amp;")","")</f>
        <v>#REF!</v>
      </c>
      <c r="V48" s="251"/>
      <c r="W48" s="252" t="e">
        <f t="shared" si="2"/>
        <v>#REF!</v>
      </c>
    </row>
    <row r="49" spans="1:23" ht="20.25" customHeight="1">
      <c r="A49" s="29" t="str">
        <f t="shared" si="0"/>
        <v>L3T1C1</v>
      </c>
      <c r="B49" s="228" t="str">
        <f t="shared" si="1"/>
        <v>L3T1C1Section</v>
      </c>
      <c r="C49" s="221" t="s">
        <v>481</v>
      </c>
      <c r="D49" s="221" t="s">
        <v>54</v>
      </c>
      <c r="E49" s="221" t="s">
        <v>93</v>
      </c>
      <c r="F49" s="221" t="s">
        <v>371</v>
      </c>
      <c r="G49" s="221" t="s">
        <v>372</v>
      </c>
      <c r="H49" s="221" t="s">
        <v>373</v>
      </c>
      <c r="I49" s="221" t="s">
        <v>374</v>
      </c>
      <c r="J49" s="221"/>
      <c r="K49" s="221"/>
      <c r="L49" s="244" t="s">
        <v>30</v>
      </c>
      <c r="M49" s="244" t="s">
        <v>140</v>
      </c>
      <c r="N49" s="221" t="s">
        <v>486</v>
      </c>
      <c r="O49" s="249" t="s">
        <v>91</v>
      </c>
      <c r="P49" s="250" t="e">
        <f>IF(AND(F49&lt;&gt;"",#REF!&lt;&gt;"",#REF!&lt;&gt;""),F49&amp;"#"&amp;#REF!&amp;"("&amp;#REF!&amp;")","")</f>
        <v>#REF!</v>
      </c>
      <c r="Q49" s="250" t="e">
        <f>IF(AND(G49&lt;&gt;"",#REF!&lt;&gt;"",#REF!&lt;&gt;""),", "&amp;G49&amp;"#"&amp;#REF!&amp;"("&amp;#REF!&amp;")","")</f>
        <v>#REF!</v>
      </c>
      <c r="R49" s="250" t="e">
        <f>IF(AND(H49&lt;&gt;"",#REF!&lt;&gt;"",#REF!&lt;&gt;""),", "&amp;H49&amp;"#"&amp;#REF!&amp;"("&amp;#REF!&amp;")","")</f>
        <v>#REF!</v>
      </c>
      <c r="S49" s="250" t="e">
        <f>IF(AND(I49&lt;&gt;"",#REF!&lt;&gt;"",#REF!&lt;&gt;""),", "&amp;I49&amp;"#"&amp;#REF!&amp;"("&amp;#REF!&amp;")","")</f>
        <v>#REF!</v>
      </c>
      <c r="T49" s="250" t="e">
        <f>IF(AND(J49&lt;&gt;"",#REF!&lt;&gt;"",#REF!&lt;&gt;""),", "&amp;J49&amp;"#"&amp;#REF!&amp;"("&amp;#REF!&amp;")","")</f>
        <v>#REF!</v>
      </c>
      <c r="U49" s="250" t="e">
        <f>IF(AND(K49&lt;&gt;"",#REF!&lt;&gt;"",#REF!&lt;&gt;""),", "&amp;K49&amp;"#"&amp;#REF!&amp;"("&amp;#REF!&amp;")","")</f>
        <v>#REF!</v>
      </c>
      <c r="V49" s="251"/>
      <c r="W49" s="252" t="e">
        <f t="shared" si="2"/>
        <v>#REF!</v>
      </c>
    </row>
    <row r="50" spans="1:23" s="29" customFormat="1" ht="15.75">
      <c r="C50" s="314" t="s">
        <v>129</v>
      </c>
      <c r="D50" s="314"/>
      <c r="E50" s="316" t="s">
        <v>370</v>
      </c>
      <c r="F50" s="316"/>
      <c r="G50" s="316"/>
      <c r="H50" s="316"/>
      <c r="I50" s="316"/>
      <c r="J50" s="316"/>
      <c r="K50" s="316"/>
      <c r="L50" s="316"/>
      <c r="M50" s="316"/>
      <c r="N50" s="316"/>
      <c r="O50" s="227"/>
      <c r="P50" s="228"/>
      <c r="Q50" s="228"/>
      <c r="R50" s="228"/>
      <c r="S50" s="228"/>
      <c r="T50" s="228"/>
      <c r="U50" s="228"/>
      <c r="V50" s="228"/>
      <c r="W50" s="254"/>
    </row>
    <row r="51" spans="1:23" s="5" customFormat="1" ht="40.5" customHeight="1">
      <c r="A51" s="238"/>
      <c r="B51" s="238"/>
      <c r="C51" s="229" t="s">
        <v>494</v>
      </c>
      <c r="D51" s="243" t="s">
        <v>7</v>
      </c>
      <c r="E51" s="315" t="s">
        <v>97</v>
      </c>
      <c r="F51" s="315"/>
      <c r="G51" s="315"/>
      <c r="H51" s="315"/>
      <c r="I51" s="315"/>
      <c r="J51" s="315"/>
      <c r="K51" s="315"/>
      <c r="L51" s="229" t="s">
        <v>493</v>
      </c>
      <c r="M51" s="315" t="s">
        <v>456</v>
      </c>
      <c r="N51" s="315"/>
      <c r="O51" s="240" t="s">
        <v>131</v>
      </c>
      <c r="P51" s="241"/>
      <c r="Q51" s="241"/>
      <c r="R51" s="241"/>
      <c r="S51" s="241"/>
      <c r="T51" s="241"/>
      <c r="U51" s="241"/>
      <c r="V51" s="241"/>
      <c r="W51" s="247"/>
    </row>
    <row r="52" spans="1:23" s="5" customFormat="1" ht="18.75" customHeight="1">
      <c r="A52" s="238"/>
      <c r="B52" s="238"/>
      <c r="C52" s="221" t="s">
        <v>459</v>
      </c>
      <c r="D52" s="221" t="s">
        <v>458</v>
      </c>
      <c r="E52" s="221"/>
      <c r="F52" s="221"/>
      <c r="G52" s="221"/>
      <c r="H52" s="221"/>
      <c r="I52" s="221"/>
      <c r="J52" s="221"/>
      <c r="K52" s="221"/>
      <c r="L52" s="244" t="s">
        <v>30</v>
      </c>
      <c r="M52" s="244" t="s">
        <v>137</v>
      </c>
      <c r="N52" s="221" t="s">
        <v>483</v>
      </c>
      <c r="O52" s="240"/>
      <c r="P52" s="241"/>
      <c r="Q52" s="241"/>
      <c r="R52" s="241"/>
      <c r="S52" s="241"/>
      <c r="T52" s="241"/>
      <c r="U52" s="241"/>
      <c r="V52" s="241"/>
      <c r="W52" s="247"/>
    </row>
    <row r="53" spans="1:23" ht="20.25" customHeight="1">
      <c r="A53" s="29" t="str">
        <f>"L2T3"&amp;O53</f>
        <v>L2T3C1</v>
      </c>
      <c r="B53" s="228" t="str">
        <f>A53&amp;E53</f>
        <v>L2T3C1Section</v>
      </c>
      <c r="C53" s="221" t="s">
        <v>460</v>
      </c>
      <c r="D53" s="221" t="s">
        <v>482</v>
      </c>
      <c r="E53" s="221" t="s">
        <v>93</v>
      </c>
      <c r="F53" s="221" t="s">
        <v>371</v>
      </c>
      <c r="G53" s="221" t="s">
        <v>372</v>
      </c>
      <c r="H53" s="221"/>
      <c r="I53" s="221"/>
      <c r="J53" s="221"/>
      <c r="K53" s="221"/>
      <c r="L53" s="244" t="s">
        <v>454</v>
      </c>
      <c r="M53" s="244"/>
      <c r="N53" s="221"/>
      <c r="O53" s="249" t="s">
        <v>91</v>
      </c>
      <c r="P53" s="250" t="e">
        <f>IF(AND(F53&lt;&gt;"",#REF!&lt;&gt;"",#REF!&lt;&gt;""),F53&amp;"#"&amp;#REF!&amp;"("&amp;#REF!&amp;")","")</f>
        <v>#REF!</v>
      </c>
      <c r="Q53" s="250" t="e">
        <f>IF(AND(G53&lt;&gt;"",#REF!&lt;&gt;"",#REF!&lt;&gt;""),", "&amp;G53&amp;"#"&amp;#REF!&amp;"("&amp;#REF!&amp;")","")</f>
        <v>#REF!</v>
      </c>
      <c r="R53" s="250" t="e">
        <f>IF(AND(H53&lt;&gt;"",#REF!&lt;&gt;"",#REF!&lt;&gt;""),", "&amp;H53&amp;"#"&amp;#REF!&amp;"("&amp;#REF!&amp;")","")</f>
        <v>#REF!</v>
      </c>
      <c r="S53" s="250" t="e">
        <f>IF(AND(I53&lt;&gt;"",#REF!&lt;&gt;"",#REF!&lt;&gt;""),", "&amp;I53&amp;"#"&amp;#REF!&amp;"("&amp;#REF!&amp;")","")</f>
        <v>#REF!</v>
      </c>
      <c r="T53" s="250" t="e">
        <f>IF(AND(J53&lt;&gt;"",#REF!&lt;&gt;"",#REF!&lt;&gt;""),", "&amp;J53&amp;"#"&amp;#REF!&amp;"("&amp;#REF!&amp;")","")</f>
        <v>#REF!</v>
      </c>
      <c r="U53" s="250" t="e">
        <f>IF(AND(K53&lt;&gt;"",#REF!&lt;&gt;"",#REF!&lt;&gt;""),", "&amp;K53&amp;"#"&amp;#REF!&amp;"("&amp;#REF!&amp;")","")</f>
        <v>#REF!</v>
      </c>
      <c r="V53" s="251"/>
      <c r="W53" s="252" t="e">
        <f>P53&amp;Q53&amp;R53&amp;S53&amp;T53&amp;U53</f>
        <v>#REF!</v>
      </c>
    </row>
    <row r="54" spans="1:23" ht="18.75" customHeight="1">
      <c r="A54" s="29" t="str">
        <f>"L2T3"&amp;O54</f>
        <v>L2T3C2</v>
      </c>
      <c r="B54" s="228" t="str">
        <f>A54&amp;E54</f>
        <v>L2T3C2</v>
      </c>
      <c r="C54" s="221" t="s">
        <v>461</v>
      </c>
      <c r="D54" s="221" t="s">
        <v>462</v>
      </c>
      <c r="E54" s="221"/>
      <c r="F54" s="221"/>
      <c r="G54" s="221"/>
      <c r="H54" s="221"/>
      <c r="I54" s="221"/>
      <c r="J54" s="221"/>
      <c r="K54" s="221"/>
      <c r="L54" s="244" t="s">
        <v>453</v>
      </c>
      <c r="M54" s="244" t="s">
        <v>139</v>
      </c>
      <c r="N54" s="221" t="s">
        <v>483</v>
      </c>
      <c r="O54" s="249" t="s">
        <v>92</v>
      </c>
      <c r="P54" s="250" t="e">
        <f>IF(AND(F54&lt;&gt;"",#REF!&lt;&gt;"",#REF!&lt;&gt;""),F54&amp;"#"&amp;#REF!&amp;"("&amp;#REF!&amp;")","")</f>
        <v>#REF!</v>
      </c>
      <c r="Q54" s="250" t="e">
        <f>IF(AND(G54&lt;&gt;"",#REF!&lt;&gt;"",#REF!&lt;&gt;""),", "&amp;G54&amp;"#"&amp;#REF!&amp;"("&amp;#REF!&amp;")","")</f>
        <v>#REF!</v>
      </c>
      <c r="R54" s="250" t="e">
        <f>IF(AND(H54&lt;&gt;"",#REF!&lt;&gt;"",#REF!&lt;&gt;""),", "&amp;H54&amp;"#"&amp;#REF!&amp;"("&amp;#REF!&amp;")","")</f>
        <v>#REF!</v>
      </c>
      <c r="S54" s="250" t="e">
        <f>IF(AND(I54&lt;&gt;"",#REF!&lt;&gt;"",#REF!&lt;&gt;""),", "&amp;I54&amp;"#"&amp;#REF!&amp;"("&amp;#REF!&amp;")","")</f>
        <v>#REF!</v>
      </c>
      <c r="T54" s="250" t="e">
        <f>IF(AND(J54&lt;&gt;"",#REF!&lt;&gt;"",#REF!&lt;&gt;""),", "&amp;J54&amp;"#"&amp;#REF!&amp;"("&amp;#REF!&amp;")","")</f>
        <v>#REF!</v>
      </c>
      <c r="U54" s="250" t="e">
        <f>IF(AND(K54&lt;&gt;"",#REF!&lt;&gt;"",#REF!&lt;&gt;""),", "&amp;K54&amp;"#"&amp;#REF!&amp;"("&amp;#REF!&amp;")","")</f>
        <v>#REF!</v>
      </c>
      <c r="V54" s="251"/>
      <c r="W54" s="252" t="e">
        <f>P54&amp;Q54&amp;R54&amp;S54&amp;T54&amp;U54</f>
        <v>#REF!</v>
      </c>
    </row>
    <row r="55" spans="1:23" ht="16.5" customHeight="1">
      <c r="A55" s="29" t="str">
        <f>"L2T3"&amp;O55</f>
        <v>L2T3C3</v>
      </c>
      <c r="B55" s="228" t="str">
        <f>A55&amp;E55</f>
        <v>L2T3C3Section</v>
      </c>
      <c r="C55" s="221" t="s">
        <v>464</v>
      </c>
      <c r="D55" s="221" t="s">
        <v>463</v>
      </c>
      <c r="E55" s="221" t="s">
        <v>93</v>
      </c>
      <c r="F55" s="221" t="s">
        <v>371</v>
      </c>
      <c r="G55" s="221" t="s">
        <v>372</v>
      </c>
      <c r="H55" s="221"/>
      <c r="I55" s="221"/>
      <c r="J55" s="221"/>
      <c r="K55" s="221"/>
      <c r="L55" s="244" t="s">
        <v>453</v>
      </c>
      <c r="M55" s="244" t="s">
        <v>141</v>
      </c>
      <c r="N55" s="221" t="s">
        <v>483</v>
      </c>
      <c r="O55" s="249" t="s">
        <v>89</v>
      </c>
      <c r="P55" s="250" t="e">
        <f>IF(AND(F55&lt;&gt;"",#REF!&lt;&gt;"",#REF!&lt;&gt;""),F55&amp;"#"&amp;#REF!&amp;"("&amp;#REF!&amp;")","")</f>
        <v>#REF!</v>
      </c>
      <c r="Q55" s="250" t="e">
        <f>IF(AND(G55&lt;&gt;"",#REF!&lt;&gt;"",#REF!&lt;&gt;""),", "&amp;G55&amp;"#"&amp;#REF!&amp;"("&amp;#REF!&amp;")","")</f>
        <v>#REF!</v>
      </c>
      <c r="R55" s="250" t="e">
        <f>IF(AND(H55&lt;&gt;"",#REF!&lt;&gt;"",#REF!&lt;&gt;""),", "&amp;H55&amp;"#"&amp;#REF!&amp;"("&amp;#REF!&amp;")","")</f>
        <v>#REF!</v>
      </c>
      <c r="S55" s="250" t="e">
        <f>IF(AND(I55&lt;&gt;"",#REF!&lt;&gt;"",#REF!&lt;&gt;""),", "&amp;I55&amp;"#"&amp;#REF!&amp;"("&amp;#REF!&amp;")","")</f>
        <v>#REF!</v>
      </c>
      <c r="T55" s="250" t="e">
        <f>IF(AND(J55&lt;&gt;"",#REF!&lt;&gt;"",#REF!&lt;&gt;""),", "&amp;J55&amp;"#"&amp;#REF!&amp;"("&amp;#REF!&amp;")","")</f>
        <v>#REF!</v>
      </c>
      <c r="U55" s="250" t="e">
        <f>IF(AND(K55&lt;&gt;"",#REF!&lt;&gt;"",#REF!&lt;&gt;""),", "&amp;K55&amp;"#"&amp;#REF!&amp;"("&amp;#REF!&amp;")","")</f>
        <v>#REF!</v>
      </c>
      <c r="V55" s="251"/>
      <c r="W55" s="252" t="e">
        <f>P55&amp;Q55&amp;R55&amp;S55&amp;T55&amp;U55</f>
        <v>#REF!</v>
      </c>
    </row>
    <row r="56" spans="1:23" ht="16.5" customHeight="1">
      <c r="A56" s="29" t="str">
        <f>"L2T3"&amp;O56</f>
        <v>L2T3C4</v>
      </c>
      <c r="B56" s="228" t="str">
        <f>A56&amp;E56</f>
        <v>L2T3C4Section</v>
      </c>
      <c r="C56" s="221" t="s">
        <v>465</v>
      </c>
      <c r="D56" s="221" t="s">
        <v>467</v>
      </c>
      <c r="E56" s="221" t="s">
        <v>93</v>
      </c>
      <c r="F56" s="221" t="s">
        <v>371</v>
      </c>
      <c r="G56" s="221" t="s">
        <v>372</v>
      </c>
      <c r="H56" s="221"/>
      <c r="I56" s="221"/>
      <c r="J56" s="221"/>
      <c r="K56" s="221"/>
      <c r="L56" s="244" t="s">
        <v>30</v>
      </c>
      <c r="M56" s="244" t="s">
        <v>487</v>
      </c>
      <c r="N56" s="221" t="s">
        <v>483</v>
      </c>
      <c r="O56" s="249" t="s">
        <v>90</v>
      </c>
      <c r="P56" s="250" t="e">
        <f>IF(AND(F56&lt;&gt;"",#REF!&lt;&gt;"",#REF!&lt;&gt;""),F56&amp;"#"&amp;#REF!&amp;"("&amp;#REF!&amp;")","")</f>
        <v>#REF!</v>
      </c>
      <c r="Q56" s="250" t="e">
        <f>IF(AND(G56&lt;&gt;"",#REF!&lt;&gt;"",#REF!&lt;&gt;""),", "&amp;G56&amp;"#"&amp;#REF!&amp;"("&amp;#REF!&amp;")","")</f>
        <v>#REF!</v>
      </c>
      <c r="R56" s="250" t="e">
        <f>IF(AND(H56&lt;&gt;"",#REF!&lt;&gt;"",#REF!&lt;&gt;""),", "&amp;H56&amp;"#"&amp;#REF!&amp;"("&amp;#REF!&amp;")","")</f>
        <v>#REF!</v>
      </c>
      <c r="S56" s="250" t="e">
        <f>IF(AND(I56&lt;&gt;"",#REF!&lt;&gt;"",#REF!&lt;&gt;""),", "&amp;I56&amp;"#"&amp;#REF!&amp;"("&amp;#REF!&amp;")","")</f>
        <v>#REF!</v>
      </c>
      <c r="T56" s="250" t="e">
        <f>IF(AND(J56&lt;&gt;"",#REF!&lt;&gt;"",#REF!&lt;&gt;""),", "&amp;J56&amp;"#"&amp;#REF!&amp;"("&amp;#REF!&amp;")","")</f>
        <v>#REF!</v>
      </c>
      <c r="U56" s="250" t="e">
        <f>IF(AND(K56&lt;&gt;"",#REF!&lt;&gt;"",#REF!&lt;&gt;""),", "&amp;K56&amp;"#"&amp;#REF!&amp;"("&amp;#REF!&amp;")","")</f>
        <v>#REF!</v>
      </c>
      <c r="V56" s="251"/>
      <c r="W56" s="252" t="e">
        <f>P56&amp;Q56&amp;R56&amp;S56&amp;T56&amp;U56</f>
        <v>#REF!</v>
      </c>
    </row>
    <row r="57" spans="1:23" ht="18" customHeight="1">
      <c r="A57" s="228"/>
      <c r="B57" s="228"/>
      <c r="C57" s="221" t="s">
        <v>466</v>
      </c>
      <c r="D57" s="221" t="s">
        <v>505</v>
      </c>
      <c r="E57" s="221" t="s">
        <v>93</v>
      </c>
      <c r="F57" s="221" t="s">
        <v>371</v>
      </c>
      <c r="G57" s="221" t="s">
        <v>372</v>
      </c>
      <c r="H57" s="221"/>
      <c r="I57" s="221"/>
      <c r="J57" s="221"/>
      <c r="K57" s="221"/>
      <c r="L57" s="244" t="s">
        <v>454</v>
      </c>
      <c r="M57" s="221"/>
      <c r="N57" s="221"/>
      <c r="O57" s="255"/>
      <c r="P57" s="256"/>
      <c r="Q57" s="256"/>
      <c r="R57" s="256"/>
      <c r="S57" s="256"/>
      <c r="T57" s="256"/>
      <c r="U57" s="256"/>
      <c r="V57" s="228"/>
      <c r="W57" s="254"/>
    </row>
    <row r="58" spans="1:23" ht="15.75">
      <c r="A58" s="228"/>
      <c r="B58" s="228"/>
      <c r="C58" s="221" t="s">
        <v>533</v>
      </c>
      <c r="D58" s="221" t="s">
        <v>564</v>
      </c>
      <c r="E58" s="221"/>
      <c r="F58" s="221"/>
      <c r="G58" s="221"/>
      <c r="H58" s="221"/>
      <c r="I58" s="221"/>
      <c r="J58" s="221"/>
      <c r="K58" s="221"/>
      <c r="L58" s="244" t="s">
        <v>30</v>
      </c>
      <c r="M58" s="244" t="s">
        <v>488</v>
      </c>
      <c r="N58" s="221" t="s">
        <v>483</v>
      </c>
      <c r="O58" s="255"/>
      <c r="P58" s="256"/>
      <c r="Q58" s="256"/>
      <c r="R58" s="256"/>
      <c r="S58" s="256"/>
      <c r="T58" s="256"/>
      <c r="U58" s="256"/>
      <c r="V58" s="228"/>
      <c r="W58" s="254"/>
    </row>
    <row r="59" spans="1:23" s="29" customFormat="1" ht="15.75">
      <c r="C59" s="314" t="s">
        <v>128</v>
      </c>
      <c r="D59" s="314"/>
      <c r="E59" s="316" t="s">
        <v>370</v>
      </c>
      <c r="F59" s="316"/>
      <c r="G59" s="316"/>
      <c r="H59" s="316"/>
      <c r="I59" s="316"/>
      <c r="J59" s="316"/>
      <c r="K59" s="316"/>
      <c r="L59" s="316"/>
      <c r="M59" s="316"/>
      <c r="N59" s="316"/>
      <c r="O59" s="227"/>
      <c r="P59" s="228"/>
      <c r="Q59" s="228"/>
      <c r="R59" s="228"/>
      <c r="S59" s="228"/>
      <c r="T59" s="228"/>
      <c r="U59" s="228"/>
      <c r="V59" s="228"/>
      <c r="W59" s="254"/>
    </row>
    <row r="60" spans="1:23" s="5" customFormat="1" ht="39" customHeight="1">
      <c r="A60" s="238"/>
      <c r="B60" s="238"/>
      <c r="C60" s="229" t="s">
        <v>494</v>
      </c>
      <c r="D60" s="243" t="s">
        <v>7</v>
      </c>
      <c r="E60" s="315" t="s">
        <v>97</v>
      </c>
      <c r="F60" s="315"/>
      <c r="G60" s="315"/>
      <c r="H60" s="315"/>
      <c r="I60" s="315"/>
      <c r="J60" s="315"/>
      <c r="K60" s="315"/>
      <c r="L60" s="229" t="s">
        <v>493</v>
      </c>
      <c r="M60" s="315" t="s">
        <v>456</v>
      </c>
      <c r="N60" s="315"/>
      <c r="O60" s="240" t="s">
        <v>131</v>
      </c>
      <c r="P60" s="241"/>
      <c r="Q60" s="241"/>
      <c r="R60" s="241"/>
      <c r="S60" s="241"/>
      <c r="T60" s="241"/>
      <c r="U60" s="241"/>
      <c r="V60" s="241"/>
      <c r="W60" s="247"/>
    </row>
    <row r="61" spans="1:23" ht="17.25" customHeight="1">
      <c r="A61" s="29" t="str">
        <f>"L2T2"&amp;O61</f>
        <v>L2T2C3</v>
      </c>
      <c r="B61" s="228" t="str">
        <f>A61&amp;E61</f>
        <v>L2T2C3Section</v>
      </c>
      <c r="C61" s="221" t="s">
        <v>433</v>
      </c>
      <c r="D61" s="221" t="s">
        <v>434</v>
      </c>
      <c r="E61" s="221" t="s">
        <v>93</v>
      </c>
      <c r="F61" s="221" t="s">
        <v>371</v>
      </c>
      <c r="G61" s="221" t="s">
        <v>372</v>
      </c>
      <c r="H61" s="221" t="s">
        <v>373</v>
      </c>
      <c r="I61" s="221" t="s">
        <v>375</v>
      </c>
      <c r="J61" s="221"/>
      <c r="K61" s="221"/>
      <c r="L61" s="244" t="s">
        <v>30</v>
      </c>
      <c r="M61" s="244" t="s">
        <v>137</v>
      </c>
      <c r="N61" s="221" t="s">
        <v>486</v>
      </c>
      <c r="O61" s="249" t="s">
        <v>89</v>
      </c>
      <c r="P61" s="250" t="e">
        <f>IF(AND(F61&lt;&gt;"",#REF!&lt;&gt;"",#REF!&lt;&gt;""),F61&amp;"#"&amp;#REF!&amp;"("&amp;#REF!&amp;")","")</f>
        <v>#REF!</v>
      </c>
      <c r="Q61" s="250" t="e">
        <f>IF(AND(G61&lt;&gt;"",#REF!&lt;&gt;"",#REF!&lt;&gt;""),", "&amp;G61&amp;"#"&amp;#REF!&amp;"("&amp;#REF!&amp;")","")</f>
        <v>#REF!</v>
      </c>
      <c r="R61" s="250" t="e">
        <f>IF(AND(H61&lt;&gt;"",#REF!&lt;&gt;"",#REF!&lt;&gt;""),", "&amp;H61&amp;"#"&amp;#REF!&amp;"("&amp;#REF!&amp;")","")</f>
        <v>#REF!</v>
      </c>
      <c r="S61" s="250" t="e">
        <f>IF(AND(I61&lt;&gt;"",#REF!&lt;&gt;"",#REF!&lt;&gt;""),", "&amp;I61&amp;"#"&amp;#REF!&amp;"("&amp;#REF!&amp;")","")</f>
        <v>#REF!</v>
      </c>
      <c r="T61" s="250" t="e">
        <f>IF(AND(J61&lt;&gt;"",#REF!&lt;&gt;"",#REF!&lt;&gt;""),", "&amp;J61&amp;"#"&amp;#REF!&amp;"("&amp;#REF!&amp;")","")</f>
        <v>#REF!</v>
      </c>
      <c r="U61" s="250" t="e">
        <f>IF(AND(K61&lt;&gt;"",#REF!&lt;&gt;"",#REF!&lt;&gt;""),", "&amp;K61&amp;"#"&amp;#REF!&amp;"("&amp;#REF!&amp;")","")</f>
        <v>#REF!</v>
      </c>
      <c r="V61" s="251"/>
      <c r="W61" s="252" t="e">
        <f>P61&amp;Q61&amp;R61&amp;S61&amp;T61&amp;U61</f>
        <v>#REF!</v>
      </c>
    </row>
    <row r="62" spans="1:23" ht="18.75" customHeight="1">
      <c r="A62" s="29" t="str">
        <f>"L2T2"&amp;O62</f>
        <v>L2T2C4</v>
      </c>
      <c r="B62" s="228" t="str">
        <f>A62&amp;E62</f>
        <v>L2T2C4Section</v>
      </c>
      <c r="C62" s="221" t="s">
        <v>435</v>
      </c>
      <c r="D62" s="221" t="s">
        <v>436</v>
      </c>
      <c r="E62" s="221" t="s">
        <v>93</v>
      </c>
      <c r="F62" s="221" t="s">
        <v>371</v>
      </c>
      <c r="G62" s="221" t="s">
        <v>372</v>
      </c>
      <c r="H62" s="221" t="s">
        <v>373</v>
      </c>
      <c r="I62" s="221"/>
      <c r="J62" s="221"/>
      <c r="K62" s="221"/>
      <c r="L62" s="244" t="s">
        <v>454</v>
      </c>
      <c r="M62" s="244"/>
      <c r="N62" s="221"/>
      <c r="O62" s="249" t="s">
        <v>90</v>
      </c>
      <c r="P62" s="250" t="e">
        <f>IF(AND(F62&lt;&gt;"",#REF!&lt;&gt;"",#REF!&lt;&gt;""),F62&amp;"#"&amp;#REF!&amp;"("&amp;#REF!&amp;")","")</f>
        <v>#REF!</v>
      </c>
      <c r="Q62" s="250" t="e">
        <f>IF(AND(G62&lt;&gt;"",#REF!&lt;&gt;"",#REF!&lt;&gt;""),", "&amp;G62&amp;"#"&amp;#REF!&amp;"("&amp;#REF!&amp;")","")</f>
        <v>#REF!</v>
      </c>
      <c r="R62" s="250" t="e">
        <f>IF(AND(H62&lt;&gt;"",#REF!&lt;&gt;"",#REF!&lt;&gt;""),", "&amp;H62&amp;"#"&amp;#REF!&amp;"("&amp;#REF!&amp;")","")</f>
        <v>#REF!</v>
      </c>
      <c r="S62" s="250" t="e">
        <f>IF(AND(I62&lt;&gt;"",#REF!&lt;&gt;"",#REF!&lt;&gt;""),", "&amp;I62&amp;"#"&amp;#REF!&amp;"("&amp;#REF!&amp;")","")</f>
        <v>#REF!</v>
      </c>
      <c r="T62" s="250" t="e">
        <f>IF(AND(J62&lt;&gt;"",#REF!&lt;&gt;"",#REF!&lt;&gt;""),", "&amp;J62&amp;"#"&amp;#REF!&amp;"("&amp;#REF!&amp;")","")</f>
        <v>#REF!</v>
      </c>
      <c r="U62" s="250" t="e">
        <f>IF(AND(K62&lt;&gt;"",#REF!&lt;&gt;"",#REF!&lt;&gt;""),", "&amp;K62&amp;"#"&amp;#REF!&amp;"("&amp;#REF!&amp;")","")</f>
        <v>#REF!</v>
      </c>
      <c r="V62" s="251"/>
      <c r="W62" s="252" t="e">
        <f>P62&amp;Q62&amp;R62&amp;S62&amp;T62&amp;U62</f>
        <v>#REF!</v>
      </c>
    </row>
    <row r="63" spans="1:23" ht="15.75">
      <c r="A63" s="228"/>
      <c r="B63" s="228"/>
      <c r="C63" s="221" t="s">
        <v>437</v>
      </c>
      <c r="D63" s="221" t="s">
        <v>438</v>
      </c>
      <c r="E63" s="221"/>
      <c r="F63" s="221"/>
      <c r="G63" s="221"/>
      <c r="H63" s="221"/>
      <c r="I63" s="221"/>
      <c r="J63" s="221"/>
      <c r="K63" s="221"/>
      <c r="L63" s="244" t="s">
        <v>453</v>
      </c>
      <c r="M63" s="244" t="s">
        <v>492</v>
      </c>
      <c r="N63" s="221" t="s">
        <v>486</v>
      </c>
      <c r="O63" s="253"/>
      <c r="P63" s="250"/>
      <c r="Q63" s="250"/>
      <c r="R63" s="250"/>
      <c r="S63" s="250"/>
      <c r="T63" s="250"/>
      <c r="U63" s="250"/>
      <c r="V63" s="251"/>
      <c r="W63" s="252"/>
    </row>
    <row r="64" spans="1:23" ht="15.75">
      <c r="A64" s="228"/>
      <c r="B64" s="228"/>
      <c r="C64" s="221" t="s">
        <v>440</v>
      </c>
      <c r="D64" s="275" t="s">
        <v>439</v>
      </c>
      <c r="E64" s="221"/>
      <c r="F64" s="221"/>
      <c r="G64" s="221"/>
      <c r="H64" s="221"/>
      <c r="I64" s="221"/>
      <c r="J64" s="221"/>
      <c r="K64" s="221"/>
      <c r="L64" s="244" t="s">
        <v>454</v>
      </c>
      <c r="M64" s="244"/>
      <c r="N64" s="221"/>
      <c r="O64" s="253"/>
      <c r="P64" s="250"/>
      <c r="Q64" s="250"/>
      <c r="R64" s="250"/>
      <c r="S64" s="250"/>
      <c r="T64" s="250"/>
      <c r="U64" s="250"/>
      <c r="V64" s="251"/>
      <c r="W64" s="252"/>
    </row>
    <row r="65" spans="1:23" ht="17.25" customHeight="1">
      <c r="A65" s="228"/>
      <c r="B65" s="228"/>
      <c r="C65" s="221" t="s">
        <v>441</v>
      </c>
      <c r="D65" s="221" t="s">
        <v>455</v>
      </c>
      <c r="E65" s="221"/>
      <c r="F65" s="221"/>
      <c r="G65" s="221"/>
      <c r="H65" s="221"/>
      <c r="I65" s="221"/>
      <c r="J65" s="221"/>
      <c r="K65" s="221"/>
      <c r="L65" s="244" t="s">
        <v>431</v>
      </c>
      <c r="M65" s="244"/>
      <c r="N65" s="221"/>
      <c r="O65" s="253"/>
      <c r="P65" s="250"/>
      <c r="Q65" s="250"/>
      <c r="R65" s="250"/>
      <c r="S65" s="250"/>
      <c r="T65" s="250"/>
      <c r="U65" s="250"/>
      <c r="V65" s="251"/>
      <c r="W65" s="252"/>
    </row>
    <row r="66" spans="1:23" ht="18" customHeight="1">
      <c r="A66" s="228"/>
      <c r="B66" s="228"/>
      <c r="C66" s="221" t="s">
        <v>429</v>
      </c>
      <c r="D66" s="221" t="s">
        <v>442</v>
      </c>
      <c r="E66" s="221"/>
      <c r="F66" s="221"/>
      <c r="G66" s="221"/>
      <c r="H66" s="221"/>
      <c r="I66" s="221"/>
      <c r="J66" s="221"/>
      <c r="K66" s="221"/>
      <c r="L66" s="244" t="s">
        <v>30</v>
      </c>
      <c r="M66" s="244" t="s">
        <v>141</v>
      </c>
      <c r="N66" s="221" t="s">
        <v>486</v>
      </c>
      <c r="O66" s="253"/>
      <c r="P66" s="250"/>
      <c r="Q66" s="250"/>
      <c r="R66" s="250"/>
      <c r="S66" s="250"/>
      <c r="T66" s="250"/>
      <c r="U66" s="250"/>
      <c r="V66" s="251"/>
      <c r="W66" s="252"/>
    </row>
    <row r="67" spans="1:23" s="29" customFormat="1" ht="15.75">
      <c r="C67" s="314" t="s">
        <v>127</v>
      </c>
      <c r="D67" s="314"/>
      <c r="E67" s="316" t="s">
        <v>562</v>
      </c>
      <c r="F67" s="316"/>
      <c r="G67" s="316"/>
      <c r="H67" s="316"/>
      <c r="I67" s="316"/>
      <c r="J67" s="316"/>
      <c r="K67" s="316"/>
      <c r="L67" s="316"/>
      <c r="M67" s="316"/>
      <c r="N67" s="316"/>
      <c r="O67" s="227"/>
      <c r="P67" s="228"/>
      <c r="Q67" s="228"/>
      <c r="R67" s="228"/>
      <c r="S67" s="228"/>
      <c r="T67" s="228"/>
      <c r="U67" s="228"/>
      <c r="V67" s="228"/>
      <c r="W67" s="254"/>
    </row>
    <row r="68" spans="1:23" s="5" customFormat="1" ht="41.25" customHeight="1">
      <c r="A68" s="238"/>
      <c r="B68" s="238"/>
      <c r="C68" s="229" t="s">
        <v>494</v>
      </c>
      <c r="D68" s="243" t="s">
        <v>7</v>
      </c>
      <c r="E68" s="315" t="s">
        <v>97</v>
      </c>
      <c r="F68" s="315"/>
      <c r="G68" s="315"/>
      <c r="H68" s="315"/>
      <c r="I68" s="315"/>
      <c r="J68" s="315"/>
      <c r="K68" s="315"/>
      <c r="L68" s="229" t="s">
        <v>493</v>
      </c>
      <c r="M68" s="315" t="s">
        <v>456</v>
      </c>
      <c r="N68" s="315"/>
      <c r="O68" s="240" t="s">
        <v>131</v>
      </c>
      <c r="P68" s="241"/>
      <c r="Q68" s="241"/>
      <c r="R68" s="241"/>
      <c r="S68" s="241"/>
      <c r="T68" s="241"/>
      <c r="U68" s="241"/>
      <c r="V68" s="241"/>
      <c r="W68" s="247"/>
    </row>
    <row r="69" spans="1:23" s="5" customFormat="1" ht="21" customHeight="1">
      <c r="A69" s="238"/>
      <c r="B69" s="238"/>
      <c r="C69" s="221" t="s">
        <v>443</v>
      </c>
      <c r="D69" s="221" t="s">
        <v>42</v>
      </c>
      <c r="E69" s="221"/>
      <c r="F69" s="221"/>
      <c r="G69" s="221"/>
      <c r="H69" s="221"/>
      <c r="I69" s="221"/>
      <c r="J69" s="221"/>
      <c r="K69" s="221"/>
      <c r="L69" s="244" t="s">
        <v>30</v>
      </c>
      <c r="M69" s="244" t="s">
        <v>137</v>
      </c>
      <c r="N69" s="221" t="s">
        <v>486</v>
      </c>
      <c r="O69" s="240"/>
      <c r="P69" s="241"/>
      <c r="Q69" s="241"/>
      <c r="R69" s="241"/>
      <c r="S69" s="241"/>
      <c r="T69" s="241"/>
      <c r="U69" s="241"/>
      <c r="V69" s="241"/>
      <c r="W69" s="247"/>
    </row>
    <row r="70" spans="1:23" ht="18" customHeight="1">
      <c r="A70" s="29" t="str">
        <f>"L2T1"&amp;O70</f>
        <v>L2T1C1</v>
      </c>
      <c r="B70" s="228" t="str">
        <f>A70&amp;E70</f>
        <v>L2T1C1Section</v>
      </c>
      <c r="C70" s="263" t="s">
        <v>444</v>
      </c>
      <c r="D70" s="263" t="s">
        <v>445</v>
      </c>
      <c r="E70" s="263" t="s">
        <v>93</v>
      </c>
      <c r="F70" s="263" t="s">
        <v>378</v>
      </c>
      <c r="G70" s="263" t="s">
        <v>379</v>
      </c>
      <c r="H70" s="263" t="s">
        <v>380</v>
      </c>
      <c r="I70" s="263" t="s">
        <v>381</v>
      </c>
      <c r="J70" s="263" t="s">
        <v>382</v>
      </c>
      <c r="K70" s="263" t="s">
        <v>383</v>
      </c>
      <c r="L70" s="262" t="s">
        <v>30</v>
      </c>
      <c r="M70" s="262" t="s">
        <v>491</v>
      </c>
      <c r="N70" s="263" t="s">
        <v>489</v>
      </c>
      <c r="O70" s="249" t="s">
        <v>91</v>
      </c>
      <c r="P70" s="250" t="e">
        <f>IF(AND(F70&lt;&gt;"",#REF!&lt;&gt;"",#REF!&lt;&gt;""),F70&amp;"#"&amp;#REF!&amp;"("&amp;#REF!&amp;")","")</f>
        <v>#REF!</v>
      </c>
      <c r="Q70" s="250" t="e">
        <f>IF(AND(G70&lt;&gt;"",#REF!&lt;&gt;"",#REF!&lt;&gt;""),", "&amp;G70&amp;"#"&amp;#REF!&amp;"("&amp;#REF!&amp;")","")</f>
        <v>#REF!</v>
      </c>
      <c r="R70" s="250" t="e">
        <f>IF(AND(H70&lt;&gt;"",#REF!&lt;&gt;"",#REF!&lt;&gt;""),", "&amp;H70&amp;"#"&amp;#REF!&amp;"("&amp;#REF!&amp;")","")</f>
        <v>#REF!</v>
      </c>
      <c r="S70" s="250" t="e">
        <f>IF(AND(I70&lt;&gt;"",#REF!&lt;&gt;"",#REF!&lt;&gt;""),", "&amp;I70&amp;"#"&amp;#REF!&amp;"("&amp;#REF!&amp;")","")</f>
        <v>#REF!</v>
      </c>
      <c r="T70" s="250" t="e">
        <f>IF(AND(J70&lt;&gt;"",#REF!&lt;&gt;"",#REF!&lt;&gt;""),", "&amp;J70&amp;"#"&amp;#REF!&amp;"("&amp;#REF!&amp;")","")</f>
        <v>#REF!</v>
      </c>
      <c r="U70" s="250" t="e">
        <f>IF(AND(K70&lt;&gt;"",#REF!&lt;&gt;"",#REF!&lt;&gt;""),", "&amp;K70&amp;"#"&amp;#REF!&amp;"("&amp;#REF!&amp;")","")</f>
        <v>#REF!</v>
      </c>
      <c r="V70" s="251"/>
      <c r="W70" s="252" t="e">
        <f>P70&amp;Q70&amp;R70&amp;S70&amp;T70&amp;U70</f>
        <v>#REF!</v>
      </c>
    </row>
    <row r="71" spans="1:23" ht="18.75" customHeight="1">
      <c r="A71" s="29" t="str">
        <f>"L2T1"&amp;O71</f>
        <v>L2T1C2</v>
      </c>
      <c r="B71" s="228" t="str">
        <f>A71&amp;E71</f>
        <v>L2T1C2Section</v>
      </c>
      <c r="C71" s="221" t="s">
        <v>446</v>
      </c>
      <c r="D71" s="221" t="s">
        <v>447</v>
      </c>
      <c r="E71" s="221" t="s">
        <v>93</v>
      </c>
      <c r="F71" s="221" t="s">
        <v>378</v>
      </c>
      <c r="G71" s="221" t="s">
        <v>379</v>
      </c>
      <c r="H71" s="221" t="s">
        <v>380</v>
      </c>
      <c r="I71" s="221" t="s">
        <v>381</v>
      </c>
      <c r="J71" s="221" t="s">
        <v>382</v>
      </c>
      <c r="K71" s="221" t="s">
        <v>383</v>
      </c>
      <c r="L71" s="244" t="s">
        <v>454</v>
      </c>
      <c r="M71" s="244"/>
      <c r="N71" s="221"/>
      <c r="O71" s="249" t="s">
        <v>92</v>
      </c>
      <c r="P71" s="250" t="e">
        <f>IF(AND(F71&lt;&gt;"",#REF!&lt;&gt;"",#REF!&lt;&gt;""),F71&amp;"#"&amp;#REF!&amp;"("&amp;#REF!&amp;")","")</f>
        <v>#REF!</v>
      </c>
      <c r="Q71" s="250" t="e">
        <f>IF(AND(G71&lt;&gt;"",#REF!&lt;&gt;"",#REF!&lt;&gt;""),", "&amp;G71&amp;"#"&amp;#REF!&amp;"("&amp;#REF!&amp;")","")</f>
        <v>#REF!</v>
      </c>
      <c r="R71" s="250" t="e">
        <f>IF(AND(H71&lt;&gt;"",#REF!&lt;&gt;"",#REF!&lt;&gt;""),", "&amp;H71&amp;"#"&amp;#REF!&amp;"("&amp;#REF!&amp;")","")</f>
        <v>#REF!</v>
      </c>
      <c r="S71" s="250" t="e">
        <f>IF(AND(I71&lt;&gt;"",#REF!&lt;&gt;"",#REF!&lt;&gt;""),", "&amp;I71&amp;"#"&amp;#REF!&amp;"("&amp;#REF!&amp;")","")</f>
        <v>#REF!</v>
      </c>
      <c r="T71" s="250" t="e">
        <f>IF(AND(J71&lt;&gt;"",#REF!&lt;&gt;"",#REF!&lt;&gt;""),", "&amp;J71&amp;"#"&amp;#REF!&amp;"("&amp;#REF!&amp;")","")</f>
        <v>#REF!</v>
      </c>
      <c r="U71" s="250" t="e">
        <f>IF(AND(K71&lt;&gt;"",#REF!&lt;&gt;"",#REF!&lt;&gt;""),", "&amp;K71&amp;"#"&amp;#REF!&amp;"("&amp;#REF!&amp;")","")</f>
        <v>#REF!</v>
      </c>
      <c r="V71" s="251"/>
      <c r="W71" s="252" t="e">
        <f>P71&amp;Q71&amp;R71&amp;S71&amp;T71&amp;U71</f>
        <v>#REF!</v>
      </c>
    </row>
    <row r="72" spans="1:23" ht="15.75" customHeight="1">
      <c r="A72" s="29" t="str">
        <f>"L2T1"&amp;O72</f>
        <v>L2T1C4</v>
      </c>
      <c r="B72" s="228" t="str">
        <f>A72&amp;E72</f>
        <v>L2T1C4Section</v>
      </c>
      <c r="C72" s="263" t="s">
        <v>448</v>
      </c>
      <c r="D72" s="263" t="s">
        <v>449</v>
      </c>
      <c r="E72" s="263" t="s">
        <v>93</v>
      </c>
      <c r="F72" s="263" t="s">
        <v>378</v>
      </c>
      <c r="G72" s="263" t="s">
        <v>379</v>
      </c>
      <c r="H72" s="263" t="s">
        <v>380</v>
      </c>
      <c r="I72" s="263" t="s">
        <v>381</v>
      </c>
      <c r="J72" s="263" t="s">
        <v>382</v>
      </c>
      <c r="K72" s="263" t="s">
        <v>383</v>
      </c>
      <c r="L72" s="262" t="s">
        <v>30</v>
      </c>
      <c r="M72" s="262" t="s">
        <v>141</v>
      </c>
      <c r="N72" s="263" t="s">
        <v>486</v>
      </c>
      <c r="O72" s="249" t="s">
        <v>90</v>
      </c>
      <c r="P72" s="250" t="e">
        <f>IF(AND(F72&lt;&gt;"",#REF!&lt;&gt;"",#REF!&lt;&gt;""),F72&amp;"#"&amp;#REF!&amp;"("&amp;#REF!&amp;")","")</f>
        <v>#REF!</v>
      </c>
      <c r="Q72" s="250" t="e">
        <f>IF(AND(G72&lt;&gt;"",#REF!&lt;&gt;"",#REF!&lt;&gt;""),", "&amp;G72&amp;"#"&amp;#REF!&amp;"("&amp;#REF!&amp;")","")</f>
        <v>#REF!</v>
      </c>
      <c r="R72" s="250" t="e">
        <f>IF(AND(H72&lt;&gt;"",#REF!&lt;&gt;"",#REF!&lt;&gt;""),", "&amp;H72&amp;"#"&amp;#REF!&amp;"("&amp;#REF!&amp;")","")</f>
        <v>#REF!</v>
      </c>
      <c r="S72" s="250" t="e">
        <f>IF(AND(I72&lt;&gt;"",#REF!&lt;&gt;"",#REF!&lt;&gt;""),", "&amp;I72&amp;"#"&amp;#REF!&amp;"("&amp;#REF!&amp;")","")</f>
        <v>#REF!</v>
      </c>
      <c r="T72" s="250" t="e">
        <f>IF(AND(J72&lt;&gt;"",#REF!&lt;&gt;"",#REF!&lt;&gt;""),", "&amp;J72&amp;"#"&amp;#REF!&amp;"("&amp;#REF!&amp;")","")</f>
        <v>#REF!</v>
      </c>
      <c r="U72" s="250" t="e">
        <f>IF(AND(K72&lt;&gt;"",#REF!&lt;&gt;"",#REF!&lt;&gt;""),", "&amp;K72&amp;"#"&amp;#REF!&amp;"("&amp;#REF!&amp;")","")</f>
        <v>#REF!</v>
      </c>
      <c r="V72" s="251"/>
      <c r="W72" s="252" t="e">
        <f>P72&amp;Q72&amp;R72&amp;S72&amp;T72&amp;U72</f>
        <v>#REF!</v>
      </c>
    </row>
    <row r="73" spans="1:23" ht="20.25" customHeight="1">
      <c r="B73" s="228"/>
      <c r="C73" s="221" t="s">
        <v>450</v>
      </c>
      <c r="D73" s="221" t="s">
        <v>451</v>
      </c>
      <c r="E73" s="221" t="s">
        <v>93</v>
      </c>
      <c r="F73" s="221" t="s">
        <v>378</v>
      </c>
      <c r="G73" s="221" t="s">
        <v>379</v>
      </c>
      <c r="H73" s="221" t="s">
        <v>380</v>
      </c>
      <c r="I73" s="221" t="s">
        <v>381</v>
      </c>
      <c r="J73" s="221" t="s">
        <v>382</v>
      </c>
      <c r="K73" s="221" t="s">
        <v>383</v>
      </c>
      <c r="L73" s="244" t="s">
        <v>454</v>
      </c>
      <c r="M73" s="244"/>
      <c r="N73" s="221"/>
      <c r="O73" s="249"/>
      <c r="P73" s="250"/>
      <c r="Q73" s="250"/>
      <c r="R73" s="250"/>
      <c r="S73" s="250"/>
      <c r="T73" s="250"/>
      <c r="U73" s="250"/>
      <c r="V73" s="251"/>
      <c r="W73" s="252"/>
    </row>
    <row r="74" spans="1:23" ht="16.5" customHeight="1">
      <c r="A74" s="228"/>
      <c r="B74" s="228"/>
      <c r="C74" s="221" t="s">
        <v>452</v>
      </c>
      <c r="D74" s="221" t="s">
        <v>65</v>
      </c>
      <c r="E74" s="221"/>
      <c r="F74" s="221"/>
      <c r="G74" s="221"/>
      <c r="H74" s="221"/>
      <c r="I74" s="221"/>
      <c r="J74" s="221"/>
      <c r="K74" s="221"/>
      <c r="L74" s="244" t="s">
        <v>30</v>
      </c>
      <c r="M74" s="244" t="s">
        <v>139</v>
      </c>
      <c r="N74" s="221" t="s">
        <v>489</v>
      </c>
      <c r="O74" s="253"/>
      <c r="P74" s="250"/>
      <c r="Q74" s="250"/>
      <c r="R74" s="250"/>
      <c r="S74" s="250"/>
      <c r="T74" s="250"/>
      <c r="U74" s="250"/>
      <c r="V74" s="251"/>
      <c r="W74" s="252"/>
    </row>
    <row r="75" spans="1:23" s="29" customFormat="1" ht="15.75">
      <c r="C75" s="314" t="s">
        <v>126</v>
      </c>
      <c r="D75" s="314"/>
      <c r="E75" s="316" t="s">
        <v>370</v>
      </c>
      <c r="F75" s="316"/>
      <c r="G75" s="316"/>
      <c r="H75" s="316"/>
      <c r="I75" s="316"/>
      <c r="J75" s="316"/>
      <c r="K75" s="316"/>
      <c r="L75" s="316"/>
      <c r="M75" s="316"/>
      <c r="N75" s="316"/>
      <c r="O75" s="227"/>
      <c r="P75" s="228"/>
      <c r="Q75" s="228"/>
      <c r="R75" s="228"/>
      <c r="S75" s="228"/>
      <c r="T75" s="228"/>
      <c r="U75" s="228"/>
      <c r="V75" s="228"/>
      <c r="W75" s="254"/>
    </row>
    <row r="76" spans="1:23" s="5" customFormat="1" ht="36.75" customHeight="1">
      <c r="A76" s="238"/>
      <c r="B76" s="238"/>
      <c r="C76" s="229" t="s">
        <v>494</v>
      </c>
      <c r="D76" s="243" t="s">
        <v>7</v>
      </c>
      <c r="E76" s="315" t="s">
        <v>97</v>
      </c>
      <c r="F76" s="315"/>
      <c r="G76" s="315"/>
      <c r="H76" s="315"/>
      <c r="I76" s="315"/>
      <c r="J76" s="315"/>
      <c r="K76" s="315"/>
      <c r="L76" s="229" t="s">
        <v>493</v>
      </c>
      <c r="M76" s="315" t="s">
        <v>456</v>
      </c>
      <c r="N76" s="315"/>
      <c r="O76" s="240" t="s">
        <v>131</v>
      </c>
      <c r="P76" s="241"/>
      <c r="Q76" s="241"/>
      <c r="R76" s="241"/>
      <c r="S76" s="241"/>
      <c r="T76" s="241"/>
      <c r="U76" s="241"/>
      <c r="V76" s="241"/>
      <c r="W76" s="247"/>
    </row>
    <row r="77" spans="1:23" ht="21" customHeight="1">
      <c r="A77" s="29" t="str">
        <f>"L1T3"&amp;O77</f>
        <v>L1T3C1</v>
      </c>
      <c r="B77" s="228" t="str">
        <f>A77&amp;E77</f>
        <v>L1T3C1Section</v>
      </c>
      <c r="C77" s="221" t="s">
        <v>515</v>
      </c>
      <c r="D77" s="221" t="s">
        <v>408</v>
      </c>
      <c r="E77" s="221" t="s">
        <v>93</v>
      </c>
      <c r="F77" s="221" t="s">
        <v>371</v>
      </c>
      <c r="G77" s="221" t="s">
        <v>372</v>
      </c>
      <c r="H77" s="221" t="s">
        <v>373</v>
      </c>
      <c r="I77" s="221"/>
      <c r="J77" s="221"/>
      <c r="K77" s="221"/>
      <c r="L77" s="244" t="s">
        <v>431</v>
      </c>
      <c r="M77" s="221"/>
      <c r="N77" s="221"/>
      <c r="O77" s="249" t="s">
        <v>91</v>
      </c>
      <c r="P77" s="250" t="e">
        <f>IF(AND(F77&lt;&gt;"",#REF!&lt;&gt;"",#REF!&lt;&gt;""),F77&amp;"#"&amp;#REF!&amp;"("&amp;#REF!&amp;")","")</f>
        <v>#REF!</v>
      </c>
      <c r="Q77" s="250" t="e">
        <f>IF(AND(G77&lt;&gt;"",#REF!&lt;&gt;"",#REF!&lt;&gt;""),", "&amp;G77&amp;"#"&amp;#REF!&amp;"("&amp;#REF!&amp;")","")</f>
        <v>#REF!</v>
      </c>
      <c r="R77" s="250" t="e">
        <f>IF(AND(H77&lt;&gt;"",#REF!&lt;&gt;"",#REF!&lt;&gt;""),", "&amp;H77&amp;"#"&amp;#REF!&amp;"("&amp;#REF!&amp;")","")</f>
        <v>#REF!</v>
      </c>
      <c r="S77" s="250" t="e">
        <f>IF(AND(I77&lt;&gt;"",#REF!&lt;&gt;"",#REF!&lt;&gt;""),", "&amp;I77&amp;"#"&amp;#REF!&amp;"("&amp;#REF!&amp;")","")</f>
        <v>#REF!</v>
      </c>
      <c r="T77" s="250" t="e">
        <f>IF(AND(J77&lt;&gt;"",#REF!&lt;&gt;"",#REF!&lt;&gt;""),", "&amp;J77&amp;"#"&amp;#REF!&amp;"("&amp;#REF!&amp;")","")</f>
        <v>#REF!</v>
      </c>
      <c r="U77" s="250" t="e">
        <f>IF(AND(K77&lt;&gt;"",#REF!&lt;&gt;"",#REF!&lt;&gt;""),", "&amp;K77&amp;"#"&amp;#REF!&amp;"("&amp;#REF!&amp;")","")</f>
        <v>#REF!</v>
      </c>
      <c r="V77" s="251"/>
      <c r="W77" s="252" t="e">
        <f>P77&amp;Q77&amp;R77&amp;S77&amp;T77&amp;U77</f>
        <v>#REF!</v>
      </c>
    </row>
    <row r="78" spans="1:23" ht="20.25" customHeight="1">
      <c r="A78" s="29" t="str">
        <f>"L1T3"&amp;O78</f>
        <v>L1T3C2</v>
      </c>
      <c r="B78" s="228" t="str">
        <f>A78&amp;E78</f>
        <v>L1T3C2Section</v>
      </c>
      <c r="C78" s="221" t="s">
        <v>516</v>
      </c>
      <c r="D78" s="221" t="s">
        <v>409</v>
      </c>
      <c r="E78" s="221" t="s">
        <v>93</v>
      </c>
      <c r="F78" s="221" t="s">
        <v>378</v>
      </c>
      <c r="G78" s="221" t="s">
        <v>379</v>
      </c>
      <c r="H78" s="221" t="s">
        <v>380</v>
      </c>
      <c r="I78" s="221"/>
      <c r="J78" s="221"/>
      <c r="K78" s="221"/>
      <c r="L78" s="244" t="s">
        <v>30</v>
      </c>
      <c r="M78" s="244" t="s">
        <v>141</v>
      </c>
      <c r="N78" s="221" t="s">
        <v>483</v>
      </c>
      <c r="O78" s="249" t="s">
        <v>92</v>
      </c>
      <c r="P78" s="250" t="e">
        <f>IF(AND(F78&lt;&gt;"",#REF!&lt;&gt;"",#REF!&lt;&gt;""),F78&amp;"#"&amp;#REF!&amp;"("&amp;#REF!&amp;")","")</f>
        <v>#REF!</v>
      </c>
      <c r="Q78" s="250" t="e">
        <f>IF(AND(G78&lt;&gt;"",#REF!&lt;&gt;"",#REF!&lt;&gt;""),", "&amp;G78&amp;"#"&amp;#REF!&amp;"("&amp;#REF!&amp;")","")</f>
        <v>#REF!</v>
      </c>
      <c r="R78" s="250" t="e">
        <f>IF(AND(H78&lt;&gt;"",#REF!&lt;&gt;"",#REF!&lt;&gt;""),", "&amp;H78&amp;"#"&amp;#REF!&amp;"("&amp;#REF!&amp;")","")</f>
        <v>#REF!</v>
      </c>
      <c r="S78" s="250" t="e">
        <f>IF(AND(I78&lt;&gt;"",#REF!&lt;&gt;"",#REF!&lt;&gt;""),", "&amp;I78&amp;"#"&amp;#REF!&amp;"("&amp;#REF!&amp;")","")</f>
        <v>#REF!</v>
      </c>
      <c r="T78" s="250" t="e">
        <f>IF(AND(J78&lt;&gt;"",#REF!&lt;&gt;"",#REF!&lt;&gt;""),", "&amp;J78&amp;"#"&amp;#REF!&amp;"("&amp;#REF!&amp;")","")</f>
        <v>#REF!</v>
      </c>
      <c r="U78" s="250" t="e">
        <f>IF(AND(K78&lt;&gt;"",#REF!&lt;&gt;"",#REF!&lt;&gt;""),", "&amp;K78&amp;"#"&amp;#REF!&amp;"("&amp;#REF!&amp;")","")</f>
        <v>#REF!</v>
      </c>
      <c r="V78" s="251"/>
      <c r="W78" s="252" t="e">
        <f>P78&amp;Q78&amp;R78&amp;S78&amp;T78&amp;U78</f>
        <v>#REF!</v>
      </c>
    </row>
    <row r="79" spans="1:23" ht="20.25" customHeight="1">
      <c r="A79" s="29" t="str">
        <f>"L1T3"&amp;O79</f>
        <v>L1T3C3</v>
      </c>
      <c r="B79" s="228" t="str">
        <f>A79&amp;E79</f>
        <v>L1T3C3Section</v>
      </c>
      <c r="C79" s="221" t="s">
        <v>517</v>
      </c>
      <c r="D79" s="221" t="s">
        <v>364</v>
      </c>
      <c r="E79" s="221" t="s">
        <v>93</v>
      </c>
      <c r="F79" s="221" t="s">
        <v>378</v>
      </c>
      <c r="G79" s="221" t="s">
        <v>379</v>
      </c>
      <c r="H79" s="221" t="s">
        <v>380</v>
      </c>
      <c r="I79" s="221"/>
      <c r="J79" s="221"/>
      <c r="K79" s="221"/>
      <c r="L79" s="244" t="s">
        <v>30</v>
      </c>
      <c r="M79" s="244" t="s">
        <v>139</v>
      </c>
      <c r="N79" s="221" t="s">
        <v>489</v>
      </c>
      <c r="O79" s="249" t="s">
        <v>89</v>
      </c>
      <c r="P79" s="250" t="e">
        <f>IF(AND(F79&lt;&gt;"",#REF!&lt;&gt;"",#REF!&lt;&gt;""),F79&amp;"#"&amp;#REF!&amp;"("&amp;#REF!&amp;")","")</f>
        <v>#REF!</v>
      </c>
      <c r="Q79" s="250" t="e">
        <f>IF(AND(G79&lt;&gt;"",#REF!&lt;&gt;"",#REF!&lt;&gt;""),", "&amp;G79&amp;"#"&amp;#REF!&amp;"("&amp;#REF!&amp;")","")</f>
        <v>#REF!</v>
      </c>
      <c r="R79" s="250" t="e">
        <f>IF(AND(H79&lt;&gt;"",#REF!&lt;&gt;"",#REF!&lt;&gt;""),", "&amp;H79&amp;"#"&amp;#REF!&amp;"("&amp;#REF!&amp;")","")</f>
        <v>#REF!</v>
      </c>
      <c r="S79" s="250" t="e">
        <f>IF(AND(I79&lt;&gt;"",#REF!&lt;&gt;"",#REF!&lt;&gt;""),", "&amp;I79&amp;"#"&amp;#REF!&amp;"("&amp;#REF!&amp;")","")</f>
        <v>#REF!</v>
      </c>
      <c r="T79" s="250" t="e">
        <f>IF(AND(J79&lt;&gt;"",#REF!&lt;&gt;"",#REF!&lt;&gt;""),", "&amp;J79&amp;"#"&amp;#REF!&amp;"("&amp;#REF!&amp;")","")</f>
        <v>#REF!</v>
      </c>
      <c r="U79" s="250" t="e">
        <f>IF(AND(K79&lt;&gt;"",#REF!&lt;&gt;"",#REF!&lt;&gt;""),", "&amp;K79&amp;"#"&amp;#REF!&amp;"("&amp;#REF!&amp;")","")</f>
        <v>#REF!</v>
      </c>
      <c r="V79" s="251"/>
      <c r="W79" s="252" t="e">
        <f>P79&amp;Q79&amp;R79&amp;S79&amp;T79&amp;U79</f>
        <v>#REF!</v>
      </c>
    </row>
    <row r="80" spans="1:23" ht="20.25" customHeight="1">
      <c r="A80" s="29" t="str">
        <f>"L1T3"&amp;O80</f>
        <v>L1T3C4</v>
      </c>
      <c r="B80" s="228" t="str">
        <f>A80&amp;E80</f>
        <v>L1T3C4Section</v>
      </c>
      <c r="C80" s="221" t="s">
        <v>424</v>
      </c>
      <c r="D80" s="221" t="s">
        <v>147</v>
      </c>
      <c r="E80" s="221" t="s">
        <v>93</v>
      </c>
      <c r="F80" s="221" t="s">
        <v>378</v>
      </c>
      <c r="G80" s="221" t="s">
        <v>379</v>
      </c>
      <c r="H80" s="221" t="s">
        <v>380</v>
      </c>
      <c r="I80" s="221"/>
      <c r="J80" s="221"/>
      <c r="K80" s="221"/>
      <c r="L80" s="244" t="s">
        <v>30</v>
      </c>
      <c r="M80" s="244" t="s">
        <v>137</v>
      </c>
      <c r="N80" s="221" t="s">
        <v>483</v>
      </c>
      <c r="O80" s="249" t="s">
        <v>90</v>
      </c>
      <c r="P80" s="250" t="e">
        <f>IF(AND(F80&lt;&gt;"",#REF!&lt;&gt;"",#REF!&lt;&gt;""),F80&amp;"#"&amp;#REF!&amp;"("&amp;#REF!&amp;")","")</f>
        <v>#REF!</v>
      </c>
      <c r="Q80" s="250" t="e">
        <f>IF(AND(G80&lt;&gt;"",#REF!&lt;&gt;"",#REF!&lt;&gt;""),", "&amp;G80&amp;"#"&amp;#REF!&amp;"("&amp;#REF!&amp;")","")</f>
        <v>#REF!</v>
      </c>
      <c r="R80" s="250" t="e">
        <f>IF(AND(H80&lt;&gt;"",#REF!&lt;&gt;"",#REF!&lt;&gt;""),", "&amp;H80&amp;"#"&amp;#REF!&amp;"("&amp;#REF!&amp;")","")</f>
        <v>#REF!</v>
      </c>
      <c r="S80" s="250" t="e">
        <f>IF(AND(I80&lt;&gt;"",#REF!&lt;&gt;"",#REF!&lt;&gt;""),", "&amp;I80&amp;"#"&amp;#REF!&amp;"("&amp;#REF!&amp;")","")</f>
        <v>#REF!</v>
      </c>
      <c r="T80" s="250" t="e">
        <f>IF(AND(J80&lt;&gt;"",#REF!&lt;&gt;"",#REF!&lt;&gt;""),", "&amp;J80&amp;"#"&amp;#REF!&amp;"("&amp;#REF!&amp;")","")</f>
        <v>#REF!</v>
      </c>
      <c r="U80" s="250" t="e">
        <f>IF(AND(K80&lt;&gt;"",#REF!&lt;&gt;"",#REF!&lt;&gt;""),", "&amp;K80&amp;"#"&amp;#REF!&amp;"("&amp;#REF!&amp;")","")</f>
        <v>#REF!</v>
      </c>
      <c r="V80" s="251"/>
      <c r="W80" s="252" t="e">
        <f>P80&amp;Q80&amp;R80&amp;S80&amp;T80&amp;U80</f>
        <v>#REF!</v>
      </c>
    </row>
    <row r="81" spans="1:23" s="29" customFormat="1" ht="15.75">
      <c r="C81" s="314" t="s">
        <v>125</v>
      </c>
      <c r="D81" s="314"/>
      <c r="E81" s="316" t="s">
        <v>371</v>
      </c>
      <c r="F81" s="316"/>
      <c r="G81" s="316"/>
      <c r="H81" s="316"/>
      <c r="I81" s="316"/>
      <c r="J81" s="316"/>
      <c r="K81" s="316"/>
      <c r="L81" s="316"/>
      <c r="M81" s="316"/>
      <c r="N81" s="316"/>
      <c r="O81" s="227"/>
      <c r="P81" s="228"/>
      <c r="Q81" s="228"/>
      <c r="R81" s="228"/>
      <c r="S81" s="228"/>
      <c r="T81" s="228"/>
      <c r="U81" s="228"/>
      <c r="V81" s="228"/>
      <c r="W81" s="254"/>
    </row>
    <row r="82" spans="1:23" s="5" customFormat="1" ht="35.25" customHeight="1">
      <c r="A82" s="238"/>
      <c r="B82" s="238"/>
      <c r="C82" s="229" t="s">
        <v>494</v>
      </c>
      <c r="D82" s="243" t="s">
        <v>7</v>
      </c>
      <c r="E82" s="315" t="s">
        <v>97</v>
      </c>
      <c r="F82" s="315"/>
      <c r="G82" s="315"/>
      <c r="H82" s="315"/>
      <c r="I82" s="315"/>
      <c r="J82" s="315"/>
      <c r="K82" s="315"/>
      <c r="L82" s="229" t="s">
        <v>493</v>
      </c>
      <c r="M82" s="315" t="s">
        <v>456</v>
      </c>
      <c r="N82" s="315"/>
      <c r="O82" s="240" t="s">
        <v>131</v>
      </c>
      <c r="P82" s="241"/>
      <c r="Q82" s="241"/>
      <c r="R82" s="241"/>
      <c r="S82" s="241"/>
      <c r="T82" s="241"/>
      <c r="U82" s="241"/>
      <c r="V82" s="241"/>
      <c r="W82" s="247"/>
    </row>
    <row r="83" spans="1:23" ht="22.5" customHeight="1">
      <c r="A83" s="257" t="str">
        <f>"L1T2"&amp;O83</f>
        <v>L1T2C1</v>
      </c>
      <c r="B83" s="258" t="str">
        <f>A83&amp;E83</f>
        <v>L1T2C1Section</v>
      </c>
      <c r="C83" s="221" t="s">
        <v>518</v>
      </c>
      <c r="D83" s="221" t="s">
        <v>367</v>
      </c>
      <c r="E83" s="221" t="s">
        <v>93</v>
      </c>
      <c r="F83" s="221" t="s">
        <v>378</v>
      </c>
      <c r="G83" s="221" t="s">
        <v>379</v>
      </c>
      <c r="H83" s="221" t="s">
        <v>380</v>
      </c>
      <c r="I83" s="221" t="s">
        <v>381</v>
      </c>
      <c r="J83" s="221"/>
      <c r="K83" s="221"/>
      <c r="L83" s="244" t="s">
        <v>30</v>
      </c>
      <c r="M83" s="264" t="s">
        <v>550</v>
      </c>
      <c r="N83" s="265" t="s">
        <v>555</v>
      </c>
      <c r="O83" s="249" t="s">
        <v>91</v>
      </c>
      <c r="P83" s="250" t="e">
        <f>IF(AND(F83&lt;&gt;"",#REF!&lt;&gt;"",#REF!&lt;&gt;""),F83&amp;"#"&amp;#REF!&amp;"("&amp;#REF!&amp;")","")</f>
        <v>#REF!</v>
      </c>
      <c r="Q83" s="250" t="e">
        <f>IF(AND(G83&lt;&gt;"",#REF!&lt;&gt;"",#REF!&lt;&gt;""),", "&amp;G83&amp;"#"&amp;#REF!&amp;"("&amp;#REF!&amp;")","")</f>
        <v>#REF!</v>
      </c>
      <c r="R83" s="250" t="e">
        <f>IF(AND(H83&lt;&gt;"",#REF!&lt;&gt;"",#REF!&lt;&gt;""),", "&amp;H83&amp;"#"&amp;#REF!&amp;"("&amp;#REF!&amp;")","")</f>
        <v>#REF!</v>
      </c>
      <c r="S83" s="250" t="e">
        <f>IF(AND(I83&lt;&gt;"",#REF!&lt;&gt;"",#REF!&lt;&gt;""),", "&amp;I83&amp;"#"&amp;#REF!&amp;"("&amp;#REF!&amp;")","")</f>
        <v>#REF!</v>
      </c>
      <c r="T83" s="250" t="e">
        <f>IF(AND(J83&lt;&gt;"",#REF!&lt;&gt;"",#REF!&lt;&gt;""),", "&amp;J83&amp;"#"&amp;#REF!&amp;"("&amp;#REF!&amp;")","")</f>
        <v>#REF!</v>
      </c>
      <c r="U83" s="250" t="e">
        <f>IF(AND(K83&lt;&gt;"",#REF!&lt;&gt;"",#REF!&lt;&gt;""),", "&amp;K83&amp;"#"&amp;#REF!&amp;"("&amp;#REF!&amp;")","")</f>
        <v>#REF!</v>
      </c>
      <c r="V83" s="251"/>
      <c r="W83" s="252" t="e">
        <f>P83&amp;Q83&amp;R83&amp;S83&amp;T83&amp;U83</f>
        <v>#REF!</v>
      </c>
    </row>
    <row r="84" spans="1:23" ht="21.75" customHeight="1">
      <c r="A84" s="257" t="str">
        <f>"L1T2"&amp;O84</f>
        <v>L1T2C2</v>
      </c>
      <c r="B84" s="258" t="str">
        <f>A84&amp;E84</f>
        <v>L1T2C2Section</v>
      </c>
      <c r="C84" s="259" t="s">
        <v>519</v>
      </c>
      <c r="D84" s="221" t="s">
        <v>368</v>
      </c>
      <c r="E84" s="221" t="s">
        <v>93</v>
      </c>
      <c r="F84" s="221" t="s">
        <v>378</v>
      </c>
      <c r="G84" s="221" t="s">
        <v>372</v>
      </c>
      <c r="H84" s="221" t="s">
        <v>373</v>
      </c>
      <c r="I84" s="221" t="s">
        <v>374</v>
      </c>
      <c r="J84" s="221"/>
      <c r="K84" s="221"/>
      <c r="L84" s="244" t="s">
        <v>30</v>
      </c>
      <c r="M84" s="264" t="s">
        <v>557</v>
      </c>
      <c r="N84" s="265" t="s">
        <v>556</v>
      </c>
      <c r="O84" s="249" t="s">
        <v>92</v>
      </c>
      <c r="P84" s="250" t="e">
        <f>IF(AND(F84&lt;&gt;"",#REF!&lt;&gt;"",#REF!&lt;&gt;""),F84&amp;"#"&amp;#REF!&amp;"("&amp;#REF!&amp;")","")</f>
        <v>#REF!</v>
      </c>
      <c r="Q84" s="250" t="e">
        <f>IF(AND(G84&lt;&gt;"",#REF!&lt;&gt;"",#REF!&lt;&gt;""),", "&amp;G84&amp;"#"&amp;#REF!&amp;"("&amp;#REF!&amp;")","")</f>
        <v>#REF!</v>
      </c>
      <c r="R84" s="250" t="e">
        <f>IF(AND(H84&lt;&gt;"",#REF!&lt;&gt;"",#REF!&lt;&gt;""),", "&amp;H84&amp;"#"&amp;#REF!&amp;"("&amp;#REF!&amp;")","")</f>
        <v>#REF!</v>
      </c>
      <c r="S84" s="250" t="e">
        <f>IF(AND(I84&lt;&gt;"",#REF!&lt;&gt;"",#REF!&lt;&gt;""),", "&amp;I84&amp;"#"&amp;#REF!&amp;"("&amp;#REF!&amp;")","")</f>
        <v>#REF!</v>
      </c>
      <c r="T84" s="250" t="e">
        <f>IF(AND(J84&lt;&gt;"",#REF!&lt;&gt;"",#REF!&lt;&gt;""),", "&amp;J84&amp;"#"&amp;#REF!&amp;"("&amp;#REF!&amp;")","")</f>
        <v>#REF!</v>
      </c>
      <c r="U84" s="250" t="e">
        <f>IF(AND(K84&lt;&gt;"",#REF!&lt;&gt;"",#REF!&lt;&gt;""),", "&amp;K84&amp;"#"&amp;#REF!&amp;"("&amp;#REF!&amp;")","")</f>
        <v>#REF!</v>
      </c>
      <c r="V84" s="251"/>
      <c r="W84" s="252" t="e">
        <f>P84&amp;Q84&amp;R84&amp;S84&amp;T84&amp;U84</f>
        <v>#REF!</v>
      </c>
    </row>
    <row r="85" spans="1:23" ht="17.25" customHeight="1">
      <c r="A85" s="257" t="str">
        <f>"L1T2"&amp;O85</f>
        <v>L1T2C3</v>
      </c>
      <c r="B85" s="258" t="str">
        <f>A85&amp;E85</f>
        <v>L1T2C3Section</v>
      </c>
      <c r="C85" s="221" t="s">
        <v>521</v>
      </c>
      <c r="D85" s="221" t="s">
        <v>240</v>
      </c>
      <c r="E85" s="221" t="s">
        <v>93</v>
      </c>
      <c r="F85" s="221" t="s">
        <v>371</v>
      </c>
      <c r="G85" s="221" t="s">
        <v>372</v>
      </c>
      <c r="H85" s="221" t="s">
        <v>373</v>
      </c>
      <c r="I85" s="221" t="s">
        <v>374</v>
      </c>
      <c r="J85" s="221"/>
      <c r="K85" s="221"/>
      <c r="L85" s="244" t="s">
        <v>30</v>
      </c>
      <c r="M85" s="264" t="s">
        <v>558</v>
      </c>
      <c r="N85" s="265" t="s">
        <v>555</v>
      </c>
      <c r="O85" s="249" t="s">
        <v>89</v>
      </c>
      <c r="P85" s="250" t="e">
        <f>IF(AND(F85&lt;&gt;"",#REF!&lt;&gt;"",#REF!&lt;&gt;""),F85&amp;"#"&amp;#REF!&amp;"("&amp;#REF!&amp;")","")</f>
        <v>#REF!</v>
      </c>
      <c r="Q85" s="250" t="e">
        <f>IF(AND(G85&lt;&gt;"",#REF!&lt;&gt;"",#REF!&lt;&gt;""),", "&amp;G85&amp;"#"&amp;#REF!&amp;"("&amp;#REF!&amp;")","")</f>
        <v>#REF!</v>
      </c>
      <c r="R85" s="250" t="e">
        <f>IF(AND(H85&lt;&gt;"",#REF!&lt;&gt;"",#REF!&lt;&gt;""),", "&amp;H85&amp;"#"&amp;#REF!&amp;"("&amp;#REF!&amp;")","")</f>
        <v>#REF!</v>
      </c>
      <c r="S85" s="250" t="e">
        <f>IF(AND(I85&lt;&gt;"",#REF!&lt;&gt;"",#REF!&lt;&gt;""),", "&amp;I85&amp;"#"&amp;#REF!&amp;"("&amp;#REF!&amp;")","")</f>
        <v>#REF!</v>
      </c>
      <c r="T85" s="250" t="e">
        <f>IF(AND(J85&lt;&gt;"",#REF!&lt;&gt;"",#REF!&lt;&gt;""),", "&amp;J85&amp;"#"&amp;#REF!&amp;"("&amp;#REF!&amp;")","")</f>
        <v>#REF!</v>
      </c>
      <c r="U85" s="250" t="e">
        <f>IF(AND(K85&lt;&gt;"",#REF!&lt;&gt;"",#REF!&lt;&gt;""),", "&amp;K85&amp;"#"&amp;#REF!&amp;"("&amp;#REF!&amp;")","")</f>
        <v>#REF!</v>
      </c>
      <c r="V85" s="251"/>
      <c r="W85" s="252" t="e">
        <f>P85&amp;Q85&amp;R85&amp;S85&amp;T85&amp;U85</f>
        <v>#REF!</v>
      </c>
    </row>
    <row r="86" spans="1:23" ht="15.75">
      <c r="A86" s="257"/>
      <c r="B86" s="258"/>
      <c r="C86" s="221" t="s">
        <v>520</v>
      </c>
      <c r="D86" s="221" t="s">
        <v>410</v>
      </c>
      <c r="E86" s="221"/>
      <c r="F86" s="221"/>
      <c r="G86" s="221"/>
      <c r="H86" s="221"/>
      <c r="I86" s="221"/>
      <c r="J86" s="221"/>
      <c r="K86" s="221"/>
      <c r="L86" s="244" t="s">
        <v>454</v>
      </c>
      <c r="M86" s="264"/>
      <c r="N86" s="265"/>
      <c r="O86" s="249"/>
      <c r="P86" s="250"/>
      <c r="Q86" s="250"/>
      <c r="R86" s="250"/>
      <c r="S86" s="250"/>
      <c r="T86" s="250"/>
      <c r="U86" s="250"/>
      <c r="V86" s="251"/>
      <c r="W86" s="252"/>
    </row>
    <row r="87" spans="1:23" ht="19.5" customHeight="1">
      <c r="A87" s="257" t="str">
        <f>"L1T2"&amp;O87</f>
        <v>L1T2C4</v>
      </c>
      <c r="B87" s="258" t="str">
        <f>A87&amp;E87</f>
        <v>L1T2C4Section</v>
      </c>
      <c r="C87" s="221" t="s">
        <v>522</v>
      </c>
      <c r="D87" s="221" t="s">
        <v>369</v>
      </c>
      <c r="E87" s="221" t="s">
        <v>93</v>
      </c>
      <c r="F87" s="221" t="s">
        <v>378</v>
      </c>
      <c r="G87" s="221" t="s">
        <v>379</v>
      </c>
      <c r="H87" s="221" t="s">
        <v>380</v>
      </c>
      <c r="I87" s="221" t="s">
        <v>381</v>
      </c>
      <c r="J87" s="221"/>
      <c r="K87" s="221"/>
      <c r="L87" s="244" t="s">
        <v>30</v>
      </c>
      <c r="M87" s="264" t="s">
        <v>551</v>
      </c>
      <c r="N87" s="265" t="s">
        <v>556</v>
      </c>
      <c r="O87" s="249" t="s">
        <v>90</v>
      </c>
      <c r="P87" s="250" t="e">
        <f>IF(AND(F87&lt;&gt;"",#REF!&lt;&gt;"",#REF!&lt;&gt;""),F87&amp;"#"&amp;#REF!&amp;"("&amp;#REF!&amp;")","")</f>
        <v>#REF!</v>
      </c>
      <c r="Q87" s="250" t="e">
        <f>IF(AND(G87&lt;&gt;"",#REF!&lt;&gt;"",#REF!&lt;&gt;""),", "&amp;G87&amp;"#"&amp;#REF!&amp;"("&amp;#REF!&amp;")","")</f>
        <v>#REF!</v>
      </c>
      <c r="R87" s="250" t="e">
        <f>IF(AND(H87&lt;&gt;"",#REF!&lt;&gt;"",#REF!&lt;&gt;""),", "&amp;H87&amp;"#"&amp;#REF!&amp;"("&amp;#REF!&amp;")","")</f>
        <v>#REF!</v>
      </c>
      <c r="S87" s="250" t="e">
        <f>IF(AND(I87&lt;&gt;"",#REF!&lt;&gt;"",#REF!&lt;&gt;""),", "&amp;I87&amp;"#"&amp;#REF!&amp;"("&amp;#REF!&amp;")","")</f>
        <v>#REF!</v>
      </c>
      <c r="T87" s="250" t="e">
        <f>IF(AND(J87&lt;&gt;"",#REF!&lt;&gt;"",#REF!&lt;&gt;""),", "&amp;J87&amp;"#"&amp;#REF!&amp;"("&amp;#REF!&amp;")","")</f>
        <v>#REF!</v>
      </c>
      <c r="U87" s="250" t="e">
        <f>IF(AND(K87&lt;&gt;"",#REF!&lt;&gt;"",#REF!&lt;&gt;""),", "&amp;K87&amp;"#"&amp;#REF!&amp;"("&amp;#REF!&amp;")","")</f>
        <v>#REF!</v>
      </c>
      <c r="V87" s="251"/>
      <c r="W87" s="252" t="e">
        <f>P87&amp;Q87&amp;R87&amp;S87&amp;T87&amp;U87</f>
        <v>#REF!</v>
      </c>
    </row>
    <row r="88" spans="1:23" ht="15.75">
      <c r="A88" s="257"/>
      <c r="B88" s="257"/>
      <c r="C88" s="221" t="s">
        <v>523</v>
      </c>
      <c r="D88" s="221" t="s">
        <v>411</v>
      </c>
      <c r="E88" s="221"/>
      <c r="F88" s="221"/>
      <c r="G88" s="221"/>
      <c r="H88" s="221"/>
      <c r="I88" s="221"/>
      <c r="J88" s="221"/>
      <c r="K88" s="221"/>
      <c r="L88" s="244" t="s">
        <v>454</v>
      </c>
      <c r="M88" s="221"/>
      <c r="N88" s="221"/>
      <c r="W88" s="260"/>
    </row>
    <row r="89" spans="1:23" s="29" customFormat="1" ht="15.75">
      <c r="C89" s="314" t="s">
        <v>120</v>
      </c>
      <c r="D89" s="314"/>
      <c r="E89" s="316" t="s">
        <v>553</v>
      </c>
      <c r="F89" s="316"/>
      <c r="G89" s="316"/>
      <c r="H89" s="316"/>
      <c r="I89" s="316"/>
      <c r="J89" s="316"/>
      <c r="K89" s="316"/>
      <c r="L89" s="316"/>
      <c r="M89" s="316"/>
      <c r="N89" s="316"/>
      <c r="O89" s="227"/>
      <c r="P89" s="228"/>
      <c r="Q89" s="228"/>
      <c r="R89" s="228"/>
      <c r="S89" s="228"/>
      <c r="T89" s="228"/>
      <c r="U89" s="228"/>
      <c r="V89" s="228"/>
      <c r="W89" s="254"/>
    </row>
    <row r="90" spans="1:23" s="5" customFormat="1" ht="38.25" customHeight="1">
      <c r="A90" s="238"/>
      <c r="B90" s="238"/>
      <c r="C90" s="229" t="s">
        <v>494</v>
      </c>
      <c r="D90" s="243" t="s">
        <v>7</v>
      </c>
      <c r="E90" s="315" t="s">
        <v>97</v>
      </c>
      <c r="F90" s="315"/>
      <c r="G90" s="315"/>
      <c r="H90" s="315"/>
      <c r="I90" s="315"/>
      <c r="J90" s="315"/>
      <c r="K90" s="315"/>
      <c r="L90" s="229" t="s">
        <v>493</v>
      </c>
      <c r="M90" s="315" t="s">
        <v>456</v>
      </c>
      <c r="N90" s="315"/>
      <c r="O90" s="240" t="s">
        <v>131</v>
      </c>
      <c r="P90" s="241"/>
      <c r="Q90" s="241"/>
      <c r="R90" s="241"/>
      <c r="S90" s="241"/>
      <c r="T90" s="241"/>
      <c r="U90" s="241"/>
      <c r="V90" s="241"/>
      <c r="W90" s="247"/>
    </row>
    <row r="91" spans="1:23" ht="24" customHeight="1">
      <c r="A91" s="29" t="s">
        <v>377</v>
      </c>
      <c r="B91" s="228" t="str">
        <f>A91&amp;E91</f>
        <v>`Section</v>
      </c>
      <c r="C91" s="221" t="s">
        <v>528</v>
      </c>
      <c r="D91" s="221" t="s">
        <v>365</v>
      </c>
      <c r="E91" s="221" t="s">
        <v>93</v>
      </c>
      <c r="F91" s="221" t="s">
        <v>378</v>
      </c>
      <c r="G91" s="221" t="s">
        <v>379</v>
      </c>
      <c r="H91" s="221" t="s">
        <v>380</v>
      </c>
      <c r="I91" s="221" t="s">
        <v>381</v>
      </c>
      <c r="J91" s="221" t="s">
        <v>382</v>
      </c>
      <c r="K91" s="221" t="s">
        <v>383</v>
      </c>
      <c r="L91" s="244" t="s">
        <v>30</v>
      </c>
      <c r="M91" s="244" t="s">
        <v>550</v>
      </c>
      <c r="N91" s="221" t="s">
        <v>489</v>
      </c>
      <c r="O91" s="249" t="s">
        <v>91</v>
      </c>
      <c r="P91" s="250" t="e">
        <f>IF(AND(F91&lt;&gt;"",#REF!&lt;&gt;"",#REF!&lt;&gt;""),F91&amp;"#"&amp;#REF!&amp;"("&amp;#REF!&amp;")","")</f>
        <v>#REF!</v>
      </c>
      <c r="Q91" s="250" t="e">
        <f>IF(AND(G91&lt;&gt;"",#REF!&lt;&gt;"",#REF!&lt;&gt;""),", "&amp;G91&amp;"#"&amp;#REF!&amp;"("&amp;#REF!&amp;")","")</f>
        <v>#REF!</v>
      </c>
      <c r="R91" s="250" t="e">
        <f>IF(AND(H91&lt;&gt;"",#REF!&lt;&gt;"",#REF!&lt;&gt;""),", "&amp;H91&amp;"#"&amp;#REF!&amp;"("&amp;#REF!&amp;")","")</f>
        <v>#REF!</v>
      </c>
      <c r="S91" s="250" t="e">
        <f>IF(AND(I91&lt;&gt;"",#REF!&lt;&gt;"",#REF!&lt;&gt;""),", "&amp;I91&amp;"#"&amp;#REF!&amp;"("&amp;#REF!&amp;")","")</f>
        <v>#REF!</v>
      </c>
      <c r="T91" s="250" t="e">
        <f>IF(AND(J91&lt;&gt;"",#REF!&lt;&gt;"",#REF!&lt;&gt;""),", "&amp;J91&amp;"#"&amp;#REF!&amp;"("&amp;#REF!&amp;")","")</f>
        <v>#REF!</v>
      </c>
      <c r="U91" s="250" t="e">
        <f>IF(AND(K91&lt;&gt;"",#REF!&lt;&gt;"",#REF!&lt;&gt;""),", "&amp;K91&amp;"#"&amp;#REF!&amp;"("&amp;#REF!&amp;")","")</f>
        <v>#REF!</v>
      </c>
      <c r="V91" s="251"/>
      <c r="W91" s="252" t="e">
        <f>P91&amp;Q91&amp;R91&amp;S91&amp;T91&amp;U91</f>
        <v>#REF!</v>
      </c>
    </row>
    <row r="92" spans="1:23" ht="25.5" customHeight="1">
      <c r="A92" s="29" t="str">
        <f>"L1T1"&amp;O92</f>
        <v>L1T1C2</v>
      </c>
      <c r="B92" s="228" t="str">
        <f>A92&amp;E92</f>
        <v>L1T1C2Section</v>
      </c>
      <c r="C92" s="221" t="s">
        <v>527</v>
      </c>
      <c r="D92" s="221" t="s">
        <v>132</v>
      </c>
      <c r="E92" s="221" t="s">
        <v>93</v>
      </c>
      <c r="F92" s="221" t="s">
        <v>378</v>
      </c>
      <c r="G92" s="221" t="s">
        <v>379</v>
      </c>
      <c r="H92" s="221" t="s">
        <v>380</v>
      </c>
      <c r="I92" s="221" t="s">
        <v>381</v>
      </c>
      <c r="J92" s="221" t="s">
        <v>382</v>
      </c>
      <c r="K92" s="221" t="s">
        <v>384</v>
      </c>
      <c r="L92" s="244" t="s">
        <v>30</v>
      </c>
      <c r="M92" s="244" t="s">
        <v>138</v>
      </c>
      <c r="N92" s="221" t="s">
        <v>489</v>
      </c>
      <c r="O92" s="249" t="s">
        <v>92</v>
      </c>
      <c r="P92" s="250" t="e">
        <f>IF(AND(F92&lt;&gt;"",#REF!&lt;&gt;"",#REF!&lt;&gt;""),F92&amp;"#"&amp;#REF!&amp;"("&amp;#REF!&amp;")","")</f>
        <v>#REF!</v>
      </c>
      <c r="Q92" s="250" t="e">
        <f>IF(AND(G92&lt;&gt;"",#REF!&lt;&gt;"",#REF!&lt;&gt;""),", "&amp;G92&amp;"#"&amp;#REF!&amp;"("&amp;#REF!&amp;")","")</f>
        <v>#REF!</v>
      </c>
      <c r="R92" s="250" t="e">
        <f>IF(AND(H92&lt;&gt;"",#REF!&lt;&gt;"",#REF!&lt;&gt;""),", "&amp;H92&amp;"#"&amp;#REF!&amp;"("&amp;#REF!&amp;")","")</f>
        <v>#REF!</v>
      </c>
      <c r="S92" s="250" t="e">
        <f>IF(AND(I92&lt;&gt;"",#REF!&lt;&gt;"",#REF!&lt;&gt;""),", "&amp;I92&amp;"#"&amp;#REF!&amp;"("&amp;#REF!&amp;")","")</f>
        <v>#REF!</v>
      </c>
      <c r="T92" s="250" t="e">
        <f>IF(AND(J92&lt;&gt;"",#REF!&lt;&gt;"",#REF!&lt;&gt;""),", "&amp;J92&amp;"#"&amp;#REF!&amp;"("&amp;#REF!&amp;")","")</f>
        <v>#REF!</v>
      </c>
      <c r="U92" s="250" t="e">
        <f>IF(AND(K92&lt;&gt;"",#REF!&lt;&gt;"",#REF!&lt;&gt;""),", "&amp;K92&amp;"#"&amp;#REF!&amp;"("&amp;#REF!&amp;")","")</f>
        <v>#REF!</v>
      </c>
      <c r="V92" s="251"/>
      <c r="W92" s="252" t="e">
        <f>P92&amp;Q92&amp;R92&amp;S92&amp;T92&amp;U92</f>
        <v>#REF!</v>
      </c>
    </row>
    <row r="93" spans="1:23" ht="21" customHeight="1">
      <c r="A93" s="29" t="str">
        <f>"L1T1"&amp;O93</f>
        <v>L1T1C3</v>
      </c>
      <c r="B93" s="228" t="str">
        <f>A93&amp;E93</f>
        <v>L1T1C3Section</v>
      </c>
      <c r="C93" s="221" t="s">
        <v>524</v>
      </c>
      <c r="D93" s="221" t="s">
        <v>150</v>
      </c>
      <c r="E93" s="221" t="s">
        <v>93</v>
      </c>
      <c r="F93" s="221" t="s">
        <v>378</v>
      </c>
      <c r="G93" s="221" t="s">
        <v>379</v>
      </c>
      <c r="H93" s="221" t="s">
        <v>380</v>
      </c>
      <c r="I93" s="221" t="s">
        <v>381</v>
      </c>
      <c r="J93" s="221" t="s">
        <v>382</v>
      </c>
      <c r="K93" s="221" t="s">
        <v>383</v>
      </c>
      <c r="L93" s="244" t="s">
        <v>30</v>
      </c>
      <c r="M93" s="244" t="s">
        <v>140</v>
      </c>
      <c r="N93" s="221" t="s">
        <v>489</v>
      </c>
      <c r="O93" s="249" t="s">
        <v>89</v>
      </c>
      <c r="P93" s="250" t="e">
        <f>IF(AND(F93&lt;&gt;"",#REF!&lt;&gt;"",#REF!&lt;&gt;""),F93&amp;"#"&amp;#REF!&amp;"("&amp;#REF!&amp;")","")</f>
        <v>#REF!</v>
      </c>
      <c r="Q93" s="250" t="e">
        <f>IF(AND(G93&lt;&gt;"",#REF!&lt;&gt;"",#REF!&lt;&gt;""),", "&amp;G93&amp;"#"&amp;#REF!&amp;"("&amp;#REF!&amp;")","")</f>
        <v>#REF!</v>
      </c>
      <c r="R93" s="250" t="e">
        <f>IF(AND(H93&lt;&gt;"",#REF!&lt;&gt;"",#REF!&lt;&gt;""),", "&amp;H93&amp;"#"&amp;#REF!&amp;"("&amp;#REF!&amp;")","")</f>
        <v>#REF!</v>
      </c>
      <c r="S93" s="250" t="e">
        <f>IF(AND(I93&lt;&gt;"",#REF!&lt;&gt;"",#REF!&lt;&gt;""),", "&amp;I93&amp;"#"&amp;#REF!&amp;"("&amp;#REF!&amp;")","")</f>
        <v>#REF!</v>
      </c>
      <c r="T93" s="250" t="e">
        <f>IF(AND(J93&lt;&gt;"",#REF!&lt;&gt;"",#REF!&lt;&gt;""),", "&amp;J93&amp;"#"&amp;#REF!&amp;"("&amp;#REF!&amp;")","")</f>
        <v>#REF!</v>
      </c>
      <c r="U93" s="250" t="e">
        <f>IF(AND(K93&lt;&gt;"",#REF!&lt;&gt;"",#REF!&lt;&gt;""),", "&amp;K93&amp;"#"&amp;#REF!&amp;"("&amp;#REF!&amp;")","")</f>
        <v>#REF!</v>
      </c>
      <c r="V93" s="251"/>
      <c r="W93" s="252" t="e">
        <f>P93&amp;Q93&amp;R93&amp;S93&amp;T93&amp;U93</f>
        <v>#REF!</v>
      </c>
    </row>
    <row r="94" spans="1:23" ht="24" customHeight="1">
      <c r="A94" s="29" t="str">
        <f>"L1T1"&amp;O94</f>
        <v>L1T1C4</v>
      </c>
      <c r="B94" s="228" t="str">
        <f>A94&amp;E94</f>
        <v>L1T1C4Section</v>
      </c>
      <c r="C94" s="221" t="s">
        <v>525</v>
      </c>
      <c r="D94" s="221" t="s">
        <v>231</v>
      </c>
      <c r="E94" s="221" t="s">
        <v>93</v>
      </c>
      <c r="F94" s="221" t="s">
        <v>378</v>
      </c>
      <c r="G94" s="221" t="s">
        <v>379</v>
      </c>
      <c r="H94" s="221" t="s">
        <v>380</v>
      </c>
      <c r="I94" s="221" t="s">
        <v>381</v>
      </c>
      <c r="J94" s="221" t="s">
        <v>382</v>
      </c>
      <c r="K94" s="221" t="s">
        <v>383</v>
      </c>
      <c r="L94" s="244" t="s">
        <v>30</v>
      </c>
      <c r="M94" s="244" t="s">
        <v>136</v>
      </c>
      <c r="N94" s="221" t="s">
        <v>489</v>
      </c>
      <c r="O94" s="249" t="s">
        <v>90</v>
      </c>
      <c r="P94" s="250" t="e">
        <f>IF(AND(F94&lt;&gt;"",#REF!&lt;&gt;"",#REF!&lt;&gt;""),F94&amp;"#"&amp;#REF!&amp;"("&amp;#REF!&amp;")","")</f>
        <v>#REF!</v>
      </c>
      <c r="Q94" s="250" t="e">
        <f>IF(AND(G94&lt;&gt;"",#REF!&lt;&gt;"",#REF!&lt;&gt;""),", "&amp;G94&amp;"#"&amp;#REF!&amp;"("&amp;#REF!&amp;")","")</f>
        <v>#REF!</v>
      </c>
      <c r="R94" s="250" t="e">
        <f>IF(AND(H94&lt;&gt;"",#REF!&lt;&gt;"",#REF!&lt;&gt;""),", "&amp;H94&amp;"#"&amp;#REF!&amp;"("&amp;#REF!&amp;")","")</f>
        <v>#REF!</v>
      </c>
      <c r="S94" s="250" t="e">
        <f>IF(AND(I94&lt;&gt;"",#REF!&lt;&gt;"",#REF!&lt;&gt;""),", "&amp;I94&amp;"#"&amp;#REF!&amp;"("&amp;#REF!&amp;")","")</f>
        <v>#REF!</v>
      </c>
      <c r="T94" s="250" t="e">
        <f>IF(AND(J94&lt;&gt;"",#REF!&lt;&gt;"",#REF!&lt;&gt;""),", "&amp;J94&amp;"#"&amp;#REF!&amp;"("&amp;#REF!&amp;")","")</f>
        <v>#REF!</v>
      </c>
      <c r="U94" s="250" t="e">
        <f>IF(AND(K94&lt;&gt;"",#REF!&lt;&gt;"",#REF!&lt;&gt;""),", "&amp;K94&amp;"#"&amp;#REF!&amp;"("&amp;#REF!&amp;")","")</f>
        <v>#REF!</v>
      </c>
      <c r="V94" s="251"/>
      <c r="W94" s="252" t="e">
        <f>P94&amp;Q94&amp;R94&amp;S94&amp;T94&amp;U94</f>
        <v>#REF!</v>
      </c>
    </row>
    <row r="95" spans="1:23" ht="24" customHeight="1">
      <c r="B95" s="29" t="s">
        <v>344</v>
      </c>
      <c r="C95" s="221" t="s">
        <v>526</v>
      </c>
      <c r="D95" s="221" t="s">
        <v>412</v>
      </c>
      <c r="E95" s="221" t="s">
        <v>93</v>
      </c>
      <c r="F95" s="221"/>
      <c r="G95" s="221"/>
      <c r="H95" s="221"/>
      <c r="I95" s="221"/>
      <c r="J95" s="221"/>
      <c r="K95" s="221"/>
      <c r="L95" s="244" t="s">
        <v>454</v>
      </c>
      <c r="M95" s="221"/>
      <c r="N95" s="221"/>
    </row>
    <row r="97" spans="3:28" ht="15.75">
      <c r="C97" s="266" t="s">
        <v>563</v>
      </c>
      <c r="D97" s="267"/>
      <c r="E97" s="268"/>
      <c r="F97" s="269"/>
      <c r="G97" s="269"/>
      <c r="H97" s="269"/>
      <c r="I97" s="269"/>
      <c r="J97" s="269"/>
      <c r="K97" s="269"/>
      <c r="L97" s="267"/>
      <c r="M97" s="270"/>
      <c r="N97" s="270"/>
      <c r="O97" s="271"/>
      <c r="P97" s="269"/>
      <c r="Q97" s="269"/>
      <c r="R97" s="269"/>
      <c r="S97" s="269"/>
      <c r="T97" s="269"/>
      <c r="U97" s="269"/>
      <c r="V97" s="269"/>
      <c r="W97" s="272"/>
      <c r="X97" s="267"/>
      <c r="Y97" s="267"/>
      <c r="Z97" s="267"/>
      <c r="AA97" s="267"/>
      <c r="AB97" s="267"/>
    </row>
  </sheetData>
  <sheetProtection formatCells="0" formatColumns="0" formatRows="0" insertColumns="0" insertRows="0" selectLockedCells="1"/>
  <mergeCells count="54">
    <mergeCell ref="E12:K12"/>
    <mergeCell ref="M12:N12"/>
    <mergeCell ref="F7:K7"/>
    <mergeCell ref="F8:K8"/>
    <mergeCell ref="C11:D11"/>
    <mergeCell ref="C1:N1"/>
    <mergeCell ref="C3:N3"/>
    <mergeCell ref="C4:N4"/>
    <mergeCell ref="C5:N5"/>
    <mergeCell ref="C2:N2"/>
    <mergeCell ref="C6:N6"/>
    <mergeCell ref="F9:K9"/>
    <mergeCell ref="C10:N10"/>
    <mergeCell ref="E11:N11"/>
    <mergeCell ref="E60:K60"/>
    <mergeCell ref="M60:N60"/>
    <mergeCell ref="C59:D59"/>
    <mergeCell ref="C18:D18"/>
    <mergeCell ref="E18:N18"/>
    <mergeCell ref="C32:D32"/>
    <mergeCell ref="E32:N32"/>
    <mergeCell ref="M19:N19"/>
    <mergeCell ref="E42:K42"/>
    <mergeCell ref="M42:N42"/>
    <mergeCell ref="C41:D41"/>
    <mergeCell ref="E41:N41"/>
    <mergeCell ref="E68:K68"/>
    <mergeCell ref="C81:D81"/>
    <mergeCell ref="E81:N81"/>
    <mergeCell ref="E50:N50"/>
    <mergeCell ref="E51:K51"/>
    <mergeCell ref="M51:N51"/>
    <mergeCell ref="E59:N59"/>
    <mergeCell ref="E19:K19"/>
    <mergeCell ref="E25:N25"/>
    <mergeCell ref="E26:K26"/>
    <mergeCell ref="M26:N26"/>
    <mergeCell ref="C25:D25"/>
    <mergeCell ref="C89:D89"/>
    <mergeCell ref="E90:K90"/>
    <mergeCell ref="M90:N90"/>
    <mergeCell ref="E89:N89"/>
    <mergeCell ref="E33:K33"/>
    <mergeCell ref="M33:N33"/>
    <mergeCell ref="M68:N68"/>
    <mergeCell ref="E76:K76"/>
    <mergeCell ref="M76:N76"/>
    <mergeCell ref="E82:K82"/>
    <mergeCell ref="M82:N82"/>
    <mergeCell ref="C75:D75"/>
    <mergeCell ref="E75:N75"/>
    <mergeCell ref="C50:D50"/>
    <mergeCell ref="C67:D67"/>
    <mergeCell ref="E67:N67"/>
  </mergeCells>
  <phoneticPr fontId="1" type="noConversion"/>
  <printOptions horizontalCentered="1"/>
  <pageMargins left="0.7" right="0.7" top="0.5" bottom="0" header="0.3" footer="0.3"/>
  <pageSetup paperSize="9" scale="63" fitToWidth="0" fitToHeight="2" orientation="portrait" r:id="rId1"/>
  <rowBreaks count="1" manualBreakCount="1">
    <brk id="4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14"/>
  <sheetViews>
    <sheetView showGridLines="0" topLeftCell="B1" workbookViewId="0">
      <selection activeCell="E22" sqref="E22"/>
    </sheetView>
  </sheetViews>
  <sheetFormatPr defaultRowHeight="18.75"/>
  <cols>
    <col min="1" max="1" width="8" style="97" hidden="1" customWidth="1"/>
    <col min="2" max="2" width="5.85546875" style="131" customWidth="1"/>
    <col min="3" max="3" width="15.42578125" style="100" customWidth="1"/>
    <col min="4" max="4" width="14.140625" style="98" customWidth="1"/>
    <col min="5" max="5" width="40.5703125" style="99" customWidth="1"/>
    <col min="6" max="6" width="7.7109375" style="98" customWidth="1"/>
    <col min="7" max="7" width="9.85546875" style="100" customWidth="1"/>
    <col min="8" max="8" width="9.28515625" style="98" customWidth="1"/>
    <col min="9" max="9" width="9.140625" style="115"/>
    <col min="10" max="10" width="9.140625" style="129" hidden="1" customWidth="1"/>
    <col min="11" max="16384" width="9.140625" style="98"/>
  </cols>
  <sheetData>
    <row r="1" spans="1:10" ht="38.25" customHeight="1"/>
    <row r="2" spans="1:10" ht="32.25" customHeight="1">
      <c r="A2" s="336" t="s">
        <v>10</v>
      </c>
      <c r="B2" s="336"/>
      <c r="C2" s="336"/>
      <c r="D2" s="336"/>
      <c r="E2" s="336"/>
      <c r="F2" s="336"/>
      <c r="G2" s="336"/>
    </row>
    <row r="3" spans="1:10" ht="18.75" customHeight="1">
      <c r="A3" s="337" t="s">
        <v>11</v>
      </c>
      <c r="B3" s="337"/>
      <c r="C3" s="337"/>
      <c r="D3" s="337"/>
      <c r="E3" s="337"/>
      <c r="F3" s="337"/>
      <c r="G3" s="337"/>
    </row>
    <row r="4" spans="1:10" ht="23.25" customHeight="1">
      <c r="A4" s="338" t="s">
        <v>351</v>
      </c>
      <c r="B4" s="338"/>
      <c r="C4" s="338"/>
      <c r="D4" s="338"/>
      <c r="E4" s="338"/>
      <c r="F4" s="338"/>
      <c r="G4" s="338"/>
    </row>
    <row r="5" spans="1:10" ht="24" customHeight="1">
      <c r="A5" s="339" t="str">
        <f>IF('[1]Course offer(EVE)'!C143="",'[1]Course offer(EVE)'!B143,"Slot D:  "&amp;'[1]Course offer(EVE)'!C143)</f>
        <v>Slot D</v>
      </c>
      <c r="B5" s="339"/>
      <c r="C5" s="340"/>
      <c r="D5" s="340"/>
      <c r="E5" s="340"/>
      <c r="F5" s="340"/>
      <c r="G5" s="340"/>
    </row>
    <row r="6" spans="1:10" s="103" customFormat="1" ht="30.75" customHeight="1">
      <c r="A6" s="101" t="s">
        <v>144</v>
      </c>
      <c r="B6" s="215" t="s">
        <v>134</v>
      </c>
      <c r="C6" s="211" t="s">
        <v>113</v>
      </c>
      <c r="D6" s="211" t="s">
        <v>9</v>
      </c>
      <c r="E6" s="211" t="s">
        <v>7</v>
      </c>
      <c r="F6" s="211" t="s">
        <v>8</v>
      </c>
      <c r="G6" s="102" t="s">
        <v>135</v>
      </c>
      <c r="I6" s="116"/>
      <c r="J6" s="129" t="s">
        <v>4</v>
      </c>
    </row>
    <row r="7" spans="1:10" s="104" customFormat="1" ht="17.45" customHeight="1">
      <c r="A7" s="341" t="s">
        <v>136</v>
      </c>
      <c r="B7" s="344" t="s">
        <v>352</v>
      </c>
      <c r="C7" s="209" t="s">
        <v>82</v>
      </c>
      <c r="D7" s="210" t="str">
        <f>VLOOKUP(C7&amp;"C1",'[1]Course offer(EVE)'!A8:C137,2,0)</f>
        <v>MATH111</v>
      </c>
      <c r="E7" s="210" t="str">
        <f>VLOOKUP(C7&amp;"C1",'[1]Course offer(EVE)'!A8:D137,3,0)</f>
        <v>Mathematics I</v>
      </c>
      <c r="F7" s="210">
        <v>15</v>
      </c>
      <c r="G7" s="211" t="s">
        <v>347</v>
      </c>
      <c r="I7" s="117"/>
      <c r="J7" s="129" t="s">
        <v>0</v>
      </c>
    </row>
    <row r="8" spans="1:10" s="104" customFormat="1" ht="17.45" hidden="1" customHeight="1">
      <c r="A8" s="342"/>
      <c r="B8" s="345"/>
      <c r="C8" s="209" t="s">
        <v>80</v>
      </c>
      <c r="D8" s="210" t="str">
        <f>VLOOKUP(C8&amp;"C1",'[1]Course offer(EVE)'!A8:C137,2,0)</f>
        <v>TE201</v>
      </c>
      <c r="E8" s="210" t="str">
        <f>VLOOKUP(C8&amp;"C1",'[1]Course offer(EVE)'!A8:C137,3,0)</f>
        <v>Textile Chemistry</v>
      </c>
      <c r="F8" s="210">
        <v>42</v>
      </c>
      <c r="G8" s="211" t="s">
        <v>157</v>
      </c>
      <c r="I8" s="117"/>
      <c r="J8" s="129" t="s">
        <v>0</v>
      </c>
    </row>
    <row r="9" spans="1:10" s="104" customFormat="1" ht="17.45" customHeight="1">
      <c r="A9" s="342"/>
      <c r="B9" s="345"/>
      <c r="C9" s="209" t="s">
        <v>79</v>
      </c>
      <c r="D9" s="210" t="str">
        <f>VLOOKUP(C9&amp;"C1",'[1]Course offer(EVE)'!A8:C137,2,0)</f>
        <v>BUS209</v>
      </c>
      <c r="E9" s="210" t="str">
        <f>VLOOKUP(C9&amp;"C1",'[1]Course offer(EVE)'!A8:C137,3,0)</f>
        <v>Business statistics</v>
      </c>
      <c r="F9" s="210">
        <v>20</v>
      </c>
      <c r="G9" s="211" t="s">
        <v>180</v>
      </c>
      <c r="I9" s="117"/>
      <c r="J9" s="129" t="s">
        <v>0</v>
      </c>
    </row>
    <row r="10" spans="1:10" s="104" customFormat="1" ht="17.45" customHeight="1">
      <c r="A10" s="342"/>
      <c r="B10" s="345"/>
      <c r="C10" s="209" t="s">
        <v>84</v>
      </c>
      <c r="D10" s="210" t="s">
        <v>43</v>
      </c>
      <c r="E10" s="210" t="s">
        <v>44</v>
      </c>
      <c r="F10" s="210">
        <v>44</v>
      </c>
      <c r="G10" s="211" t="s">
        <v>160</v>
      </c>
      <c r="I10" s="117"/>
      <c r="J10" s="129"/>
    </row>
    <row r="11" spans="1:10" s="104" customFormat="1" ht="17.45" customHeight="1">
      <c r="A11" s="342"/>
      <c r="B11" s="345"/>
      <c r="C11" s="209"/>
      <c r="D11" s="216" t="s">
        <v>20</v>
      </c>
      <c r="E11" s="216" t="s">
        <v>361</v>
      </c>
      <c r="F11" s="216">
        <v>18</v>
      </c>
      <c r="G11" s="217" t="s">
        <v>171</v>
      </c>
      <c r="I11" s="117"/>
      <c r="J11" s="129"/>
    </row>
    <row r="12" spans="1:10" s="104" customFormat="1" ht="17.45" customHeight="1">
      <c r="A12" s="342"/>
      <c r="B12" s="345"/>
      <c r="C12" s="209" t="s">
        <v>80</v>
      </c>
      <c r="D12" s="210" t="s">
        <v>64</v>
      </c>
      <c r="E12" s="210" t="s">
        <v>65</v>
      </c>
      <c r="F12" s="210">
        <v>42</v>
      </c>
      <c r="G12" s="211" t="s">
        <v>157</v>
      </c>
      <c r="I12" s="117"/>
      <c r="J12" s="129"/>
    </row>
    <row r="13" spans="1:10" s="105" customFormat="1" ht="17.45" customHeight="1">
      <c r="A13" s="346" t="s">
        <v>137</v>
      </c>
      <c r="B13" s="344" t="s">
        <v>353</v>
      </c>
      <c r="C13" s="212" t="s">
        <v>77</v>
      </c>
      <c r="D13" s="213" t="str">
        <f>VLOOKUP(C13&amp;"C1",'[1]Course offer(EVE)'!A8:C137,2,0)</f>
        <v>TE107</v>
      </c>
      <c r="E13" s="213" t="str">
        <f>VLOOKUP(C13&amp;"C1",'[1]Course offer(EVE)'!A8:C137,3,0)</f>
        <v>Polymer Science</v>
      </c>
      <c r="F13" s="213">
        <v>25</v>
      </c>
      <c r="G13" s="214" t="s">
        <v>157</v>
      </c>
      <c r="I13" s="117"/>
      <c r="J13" s="130" t="s">
        <v>1</v>
      </c>
    </row>
    <row r="14" spans="1:10" s="105" customFormat="1" ht="17.45" customHeight="1">
      <c r="A14" s="347"/>
      <c r="B14" s="345"/>
      <c r="C14" s="212" t="s">
        <v>84</v>
      </c>
      <c r="D14" s="213" t="str">
        <f>VLOOKUP(C14&amp;"C1",'[1]Course offer(EVE)'!A8:C137,2,0)</f>
        <v>CSE210</v>
      </c>
      <c r="E14" s="213" t="str">
        <f>VLOOKUP(C14&amp;"C1",'[1]Course offer(EVE)'!A8:C137,3,0)</f>
        <v>Computer Programming &amp; Graphics with lab</v>
      </c>
      <c r="F14" s="213">
        <v>44</v>
      </c>
      <c r="G14" s="214" t="s">
        <v>348</v>
      </c>
      <c r="I14" s="117"/>
      <c r="J14" s="130" t="s">
        <v>1</v>
      </c>
    </row>
    <row r="15" spans="1:10" s="105" customFormat="1" ht="17.45" customHeight="1">
      <c r="A15" s="347"/>
      <c r="B15" s="345"/>
      <c r="C15" s="212" t="s">
        <v>83</v>
      </c>
      <c r="D15" s="213" t="str">
        <f>VLOOKUP(C15&amp;"C1",'[1]Course offer(EVE)'!A8:C137,2,0)</f>
        <v>TE404</v>
      </c>
      <c r="E15" s="213" t="str">
        <f>VLOOKUP(C15&amp;"C1",'[1]Course offer(EVE)'!A8:C137,3,0)</f>
        <v xml:space="preserve">Textile Coloration IV with lab </v>
      </c>
      <c r="F15" s="213">
        <v>10</v>
      </c>
      <c r="G15" s="214" t="s">
        <v>158</v>
      </c>
      <c r="I15" s="117"/>
      <c r="J15" s="130" t="s">
        <v>1</v>
      </c>
    </row>
    <row r="16" spans="1:10" s="105" customFormat="1" ht="17.45" customHeight="1">
      <c r="A16" s="341" t="s">
        <v>138</v>
      </c>
      <c r="B16" s="344" t="s">
        <v>354</v>
      </c>
      <c r="C16" s="209" t="s">
        <v>82</v>
      </c>
      <c r="D16" s="210" t="str">
        <f>VLOOKUP(C16&amp;"C2",'[1]Course offer(EVE)'!A8:C137,2,0)</f>
        <v>TE109</v>
      </c>
      <c r="E16" s="210" t="str">
        <f>VLOOKUP(C16&amp;"C2",'[1]Course offer(EVE)'!A8:C137,3,0)</f>
        <v>Textile Raw Materials</v>
      </c>
      <c r="F16" s="210">
        <v>16</v>
      </c>
      <c r="G16" s="211" t="s">
        <v>341</v>
      </c>
      <c r="I16" s="117"/>
      <c r="J16" s="129" t="s">
        <v>2</v>
      </c>
    </row>
    <row r="17" spans="1:10" s="105" customFormat="1" ht="17.45" hidden="1" customHeight="1">
      <c r="A17" s="342"/>
      <c r="B17" s="345"/>
      <c r="C17" s="209" t="s">
        <v>80</v>
      </c>
      <c r="D17" s="210" t="str">
        <f>VLOOKUP(C17&amp;"C2",'[1]Course offer(EVE)'!A8:C137,2,0)</f>
        <v>MATH131</v>
      </c>
      <c r="E17" s="210" t="str">
        <f>VLOOKUP(C17&amp;"C2",'[1]Course offer(EVE)'!A8:C137,3,0)</f>
        <v xml:space="preserve">Mathematics III </v>
      </c>
      <c r="F17" s="210">
        <v>53</v>
      </c>
      <c r="G17" s="211" t="s">
        <v>347</v>
      </c>
      <c r="I17" s="117"/>
      <c r="J17" s="129" t="s">
        <v>2</v>
      </c>
    </row>
    <row r="18" spans="1:10" s="105" customFormat="1" ht="17.45" customHeight="1">
      <c r="A18" s="342"/>
      <c r="B18" s="345"/>
      <c r="C18" s="209" t="s">
        <v>79</v>
      </c>
      <c r="D18" s="210" t="str">
        <f>VLOOKUP(C18&amp;"C2",'[1]Course offer(EVE)'!A8:C137,2,0)</f>
        <v>TE207</v>
      </c>
      <c r="E18" s="210" t="str">
        <f>VLOOKUP(C18&amp;"C2",'[1]Course offer(EVE)'!A8:C137,3,0)</f>
        <v>Fabric Design &amp; Analysis with lab</v>
      </c>
      <c r="F18" s="210">
        <v>25</v>
      </c>
      <c r="G18" s="211" t="s">
        <v>165</v>
      </c>
      <c r="I18" s="117"/>
      <c r="J18" s="129" t="s">
        <v>2</v>
      </c>
    </row>
    <row r="19" spans="1:10" s="105" customFormat="1" ht="17.45" customHeight="1">
      <c r="A19" s="342"/>
      <c r="B19" s="345"/>
      <c r="C19" s="209" t="s">
        <v>80</v>
      </c>
      <c r="D19" s="210" t="str">
        <f>VLOOKUP(C19&amp;"C2",'[1]Course offer(EVE)'!A8:C137,2,0)</f>
        <v>MATH131</v>
      </c>
      <c r="E19" s="210" t="str">
        <f>VLOOKUP(C19&amp;"C2",'[1]Course offer(EVE)'!A8:C137,3,0)</f>
        <v xml:space="preserve">Mathematics III </v>
      </c>
      <c r="F19" s="210">
        <v>53</v>
      </c>
      <c r="G19" s="211" t="s">
        <v>347</v>
      </c>
      <c r="I19" s="117"/>
      <c r="J19" s="129" t="s">
        <v>2</v>
      </c>
    </row>
    <row r="20" spans="1:10" s="105" customFormat="1" ht="17.45" customHeight="1">
      <c r="A20" s="343" t="s">
        <v>139</v>
      </c>
      <c r="B20" s="344" t="s">
        <v>355</v>
      </c>
      <c r="C20" s="212" t="s">
        <v>77</v>
      </c>
      <c r="D20" s="213" t="str">
        <f>VLOOKUP(C20&amp;"C2",'[1]Course offer(EVE)'!A8:C137,2,0)</f>
        <v>PHY108</v>
      </c>
      <c r="E20" s="213" t="str">
        <f>VLOOKUP(C20&amp;"C2",'[1]Course offer(EVE)'!A8:C137,3,0)</f>
        <v>Physics II with</v>
      </c>
      <c r="F20" s="213">
        <v>23</v>
      </c>
      <c r="G20" s="214" t="s">
        <v>159</v>
      </c>
      <c r="I20" s="117"/>
      <c r="J20" s="130" t="s">
        <v>3</v>
      </c>
    </row>
    <row r="21" spans="1:10" s="105" customFormat="1" ht="17.45" customHeight="1">
      <c r="A21" s="343"/>
      <c r="B21" s="345"/>
      <c r="C21" s="218" t="s">
        <v>81</v>
      </c>
      <c r="D21" s="219" t="str">
        <f>VLOOKUP(C21&amp;"C2",'[1]Course offer(EVE)'!A8:C137,2,0)</f>
        <v>TE302</v>
      </c>
      <c r="E21" s="219" t="str">
        <f>VLOOKUP(C21&amp;"C2",'[1]Course offer(EVE)'!A8:C137,3,0)</f>
        <v>Fabric Manufacturing II with lab</v>
      </c>
      <c r="F21" s="219">
        <v>16</v>
      </c>
      <c r="G21" s="220" t="s">
        <v>338</v>
      </c>
      <c r="I21" s="117"/>
      <c r="J21" s="130" t="s">
        <v>3</v>
      </c>
    </row>
    <row r="22" spans="1:10" s="105" customFormat="1" ht="17.45" customHeight="1">
      <c r="A22" s="343"/>
      <c r="B22" s="345"/>
      <c r="C22" s="212" t="s">
        <v>84</v>
      </c>
      <c r="D22" s="213" t="str">
        <f>VLOOKUP(C22&amp;"C2",'[1]Course offer(EVE)'!A8:C137,2,0)</f>
        <v>TE306</v>
      </c>
      <c r="E22" s="213" t="str">
        <f>VLOOKUP(C22&amp;"C2",'[1]Course offer(EVE)'!A8:C137,3,0)</f>
        <v>Elements of Machine Dynamics &amp; Design</v>
      </c>
      <c r="F22" s="213">
        <v>42</v>
      </c>
      <c r="G22" s="214" t="s">
        <v>339</v>
      </c>
      <c r="I22" s="117"/>
      <c r="J22" s="130" t="s">
        <v>3</v>
      </c>
    </row>
    <row r="23" spans="1:10" s="105" customFormat="1" ht="17.45" customHeight="1">
      <c r="A23" s="343"/>
      <c r="B23" s="345"/>
      <c r="C23" s="212" t="s">
        <v>83</v>
      </c>
      <c r="D23" s="213" t="str">
        <f>VLOOKUP(C23&amp;"C2",'[1]Course offer(EVE)'!A8:C137,2,0)</f>
        <v>TE405</v>
      </c>
      <c r="E23" s="213" t="str">
        <f>VLOOKUP(C23&amp;"C2",'[1]Course offer(EVE)'!A8:C137,3,0)</f>
        <v xml:space="preserve">Textile Product evaluation II with lab </v>
      </c>
      <c r="F23" s="213">
        <v>21</v>
      </c>
      <c r="G23" s="214" t="s">
        <v>164</v>
      </c>
      <c r="I23" s="117"/>
      <c r="J23" s="130" t="s">
        <v>3</v>
      </c>
    </row>
    <row r="24" spans="1:10" s="105" customFormat="1" ht="17.45" customHeight="1">
      <c r="A24" s="352" t="s">
        <v>140</v>
      </c>
      <c r="B24" s="344" t="s">
        <v>356</v>
      </c>
      <c r="C24" s="209" t="s">
        <v>82</v>
      </c>
      <c r="D24" s="210" t="str">
        <f>VLOOKUP(C24&amp;"C3",'[1]Course offer(EVE)'!A8:C137,2,0)</f>
        <v>CHEM105</v>
      </c>
      <c r="E24" s="210" t="str">
        <f>VLOOKUP(C24&amp;"C3",'[1]Course offer(EVE)'!A8:C137,3,0)</f>
        <v>Chemistry with lab</v>
      </c>
      <c r="F24" s="210">
        <v>13</v>
      </c>
      <c r="G24" s="211" t="s">
        <v>349</v>
      </c>
      <c r="I24" s="117"/>
      <c r="J24" s="129" t="s">
        <v>5</v>
      </c>
    </row>
    <row r="25" spans="1:10" s="105" customFormat="1" ht="17.45" hidden="1" customHeight="1">
      <c r="A25" s="352"/>
      <c r="B25" s="345"/>
      <c r="C25" s="209" t="s">
        <v>80</v>
      </c>
      <c r="D25" s="210" t="str">
        <f>VLOOKUP(C25&amp;"C3",'[1]Course offer(EVE)'!A8:C137,2,0)</f>
        <v>CSE206</v>
      </c>
      <c r="E25" s="210" t="str">
        <f>VLOOKUP(C25&amp;"C3",'[1]Course offer(EVE)'!A8:C137,3,0)</f>
        <v>Basic Electrical and Electronic Engineering with lab</v>
      </c>
      <c r="F25" s="210">
        <v>40</v>
      </c>
      <c r="G25" s="211" t="s">
        <v>342</v>
      </c>
      <c r="I25" s="117"/>
      <c r="J25" s="129" t="s">
        <v>5</v>
      </c>
    </row>
    <row r="26" spans="1:10" s="105" customFormat="1" ht="17.45" customHeight="1">
      <c r="A26" s="352"/>
      <c r="B26" s="345"/>
      <c r="C26" s="209" t="s">
        <v>79</v>
      </c>
      <c r="D26" s="210" t="str">
        <f>VLOOKUP(C26&amp;"C3",'[1]Course offer(EVE)'!A8:C137,2,0)</f>
        <v>TE303</v>
      </c>
      <c r="E26" s="210" t="str">
        <f>VLOOKUP(C26&amp;"C3",'[1]Course offer(EVE)'!A8:C137,3,0)</f>
        <v>Manufacturing Engineering  with lab</v>
      </c>
      <c r="F26" s="210">
        <v>23</v>
      </c>
      <c r="G26" s="211" t="s">
        <v>161</v>
      </c>
      <c r="I26" s="117"/>
      <c r="J26" s="129" t="s">
        <v>5</v>
      </c>
    </row>
    <row r="27" spans="1:10" s="105" customFormat="1" ht="17.45" customHeight="1">
      <c r="A27" s="352"/>
      <c r="B27" s="345"/>
      <c r="C27" s="209" t="s">
        <v>80</v>
      </c>
      <c r="D27" s="210" t="s">
        <v>60</v>
      </c>
      <c r="E27" s="210" t="s">
        <v>61</v>
      </c>
      <c r="F27" s="210">
        <v>40</v>
      </c>
      <c r="G27" s="211" t="s">
        <v>342</v>
      </c>
      <c r="I27" s="117"/>
      <c r="J27" s="129"/>
    </row>
    <row r="28" spans="1:10" s="105" customFormat="1" ht="30" customHeight="1">
      <c r="A28" s="352"/>
      <c r="B28" s="345"/>
      <c r="C28" s="209" t="s">
        <v>78</v>
      </c>
      <c r="D28" s="210" t="str">
        <f>VLOOKUP(C28&amp;"C3",'[1]Course offer(EVE)'!A8:C137,2,0)</f>
        <v>TE401</v>
      </c>
      <c r="E28" s="210" t="str">
        <f>VLOOKUP(C28&amp;"C3",'[1]Course offer(EVE)'!A8:C137,3,0)</f>
        <v>Yarn/ Fabric / Textile Coloration/ Apparel Manufacturing III with lab</v>
      </c>
      <c r="F28" s="210" t="s">
        <v>359</v>
      </c>
      <c r="G28" s="211" t="s">
        <v>350</v>
      </c>
      <c r="I28" s="117"/>
      <c r="J28" s="129" t="s">
        <v>5</v>
      </c>
    </row>
    <row r="29" spans="1:10" s="105" customFormat="1" ht="17.45" customHeight="1">
      <c r="A29" s="343" t="s">
        <v>141</v>
      </c>
      <c r="B29" s="353" t="s">
        <v>357</v>
      </c>
      <c r="C29" s="212" t="s">
        <v>82</v>
      </c>
      <c r="D29" s="213" t="str">
        <f>VLOOKUP(C29&amp;"C4",'[1]Course offer(EVE)'!A8:C137,2,0)</f>
        <v>ENG102</v>
      </c>
      <c r="E29" s="213" t="str">
        <f>VLOOKUP(C29&amp;"C4",'[1]Course offer(EVE)'!A8:C137,3,0)</f>
        <v>English Language</v>
      </c>
      <c r="F29" s="213">
        <v>14</v>
      </c>
      <c r="G29" s="214" t="s">
        <v>162</v>
      </c>
      <c r="I29" s="117"/>
      <c r="J29" s="130" t="s">
        <v>6</v>
      </c>
    </row>
    <row r="30" spans="1:10" s="105" customFormat="1" ht="17.45" customHeight="1">
      <c r="A30" s="343"/>
      <c r="B30" s="354"/>
      <c r="C30" s="212" t="s">
        <v>80</v>
      </c>
      <c r="D30" s="213" t="str">
        <f>VLOOKUP(C30&amp;"C4",'[1]Course offer(EVE)'!A8:C137,2,0)</f>
        <v>TE301</v>
      </c>
      <c r="E30" s="213" t="str">
        <f>VLOOKUP(C30&amp;"C4",'[1]Course offer(EVE)'!A8:C137,3,0)</f>
        <v>Yarn Manufacturing II with lab</v>
      </c>
      <c r="F30" s="213">
        <v>44</v>
      </c>
      <c r="G30" s="214" t="s">
        <v>166</v>
      </c>
      <c r="I30" s="117"/>
      <c r="J30" s="130" t="s">
        <v>6</v>
      </c>
    </row>
    <row r="31" spans="1:10" s="105" customFormat="1" ht="17.45" customHeight="1">
      <c r="A31" s="343"/>
      <c r="B31" s="354"/>
      <c r="C31" s="212" t="s">
        <v>79</v>
      </c>
      <c r="D31" s="213" t="str">
        <f>VLOOKUP(C31&amp;"C4",'[1]Course offer(EVE)'!A8:C137,2,0)</f>
        <v>TE304</v>
      </c>
      <c r="E31" s="213" t="str">
        <f>VLOOKUP(C31&amp;"C4",'[1]Course offer(EVE)'!A8:C137,3,0)</f>
        <v>Textile Coloration II with lab</v>
      </c>
      <c r="F31" s="213">
        <v>23</v>
      </c>
      <c r="G31" s="214" t="s">
        <v>164</v>
      </c>
      <c r="I31" s="117"/>
      <c r="J31" s="130" t="s">
        <v>6</v>
      </c>
    </row>
    <row r="32" spans="1:10" s="105" customFormat="1" ht="17.45" customHeight="1">
      <c r="A32" s="343"/>
      <c r="B32" s="354"/>
      <c r="C32" s="212" t="s">
        <v>77</v>
      </c>
      <c r="D32" s="213" t="str">
        <f>VLOOKUP(C32&amp;"C3",'[1]Course offer(EVE)'!A8:C137,2,0)</f>
        <v>MATH121</v>
      </c>
      <c r="E32" s="213" t="str">
        <f>VLOOKUP(C32&amp;"C3",'[1]Course offer(EVE)'!A8:C137,3,0)</f>
        <v xml:space="preserve">Mathematics II </v>
      </c>
      <c r="F32" s="213">
        <v>20</v>
      </c>
      <c r="G32" s="214" t="s">
        <v>154</v>
      </c>
      <c r="I32" s="117"/>
      <c r="J32" s="130" t="s">
        <v>6</v>
      </c>
    </row>
    <row r="33" spans="1:10" s="105" customFormat="1" ht="17.45" hidden="1" customHeight="1">
      <c r="A33" s="343"/>
      <c r="B33" s="354"/>
      <c r="C33" s="212" t="s">
        <v>84</v>
      </c>
      <c r="D33" s="213" t="str">
        <f>VLOOKUP(C33&amp;"C3",'[1]Course offer(EVE)'!A8:C137,2,0)</f>
        <v>TE308</v>
      </c>
      <c r="E33" s="213" t="str">
        <f>VLOOKUP(C33&amp;"C3",'[1]Course offer(EVE)'!A8:C137,3,0)</f>
        <v>Apparel Manufacturing II with lab</v>
      </c>
      <c r="F33" s="213">
        <v>44</v>
      </c>
      <c r="G33" s="214" t="s">
        <v>160</v>
      </c>
      <c r="I33" s="117"/>
      <c r="J33" s="130" t="s">
        <v>6</v>
      </c>
    </row>
    <row r="34" spans="1:10" s="105" customFormat="1" ht="17.45" customHeight="1">
      <c r="A34" s="343"/>
      <c r="B34" s="355"/>
      <c r="C34" s="212" t="s">
        <v>83</v>
      </c>
      <c r="D34" s="213" t="str">
        <f>VLOOKUP(C34&amp;"C3",'[1]Course offer(EVE)'!A8:C137,2,0)</f>
        <v>TE406</v>
      </c>
      <c r="E34" s="213" t="str">
        <f>VLOOKUP(C34&amp;"C3",'[1]Course offer(EVE)'!A8:C137,3,0)</f>
        <v>Textile Production Management</v>
      </c>
      <c r="F34" s="213">
        <v>30</v>
      </c>
      <c r="G34" s="214" t="s">
        <v>338</v>
      </c>
      <c r="I34" s="117"/>
      <c r="J34" s="130" t="s">
        <v>6</v>
      </c>
    </row>
    <row r="35" spans="1:10" s="105" customFormat="1" ht="24.75" customHeight="1">
      <c r="A35" s="352"/>
      <c r="B35" s="344" t="s">
        <v>358</v>
      </c>
      <c r="C35" s="209" t="s">
        <v>84</v>
      </c>
      <c r="D35" s="210" t="str">
        <f>VLOOKUP(C35&amp;"C4",'[1]Course offer(EVE)'!A8:C137,2,0)</f>
        <v>TE309</v>
      </c>
      <c r="E35" s="210" t="str">
        <f>VLOOKUP(C35&amp;"C4",'[1]Course offer(EVE)'!A8:C137,3,0)</f>
        <v>Engineering Economics</v>
      </c>
      <c r="F35" s="210">
        <v>45</v>
      </c>
      <c r="G35" s="211" t="s">
        <v>168</v>
      </c>
      <c r="I35" s="117"/>
      <c r="J35" s="129" t="s">
        <v>76</v>
      </c>
    </row>
    <row r="36" spans="1:10" s="105" customFormat="1" ht="26.25" customHeight="1">
      <c r="A36" s="352"/>
      <c r="B36" s="351"/>
      <c r="C36" s="209" t="s">
        <v>83</v>
      </c>
      <c r="D36" s="210" t="str">
        <f>VLOOKUP(C36&amp;"C4",'[1]Course offer(EVE)'!A8:C137,2,0)</f>
        <v>TE409</v>
      </c>
      <c r="E36" s="210" t="str">
        <f>VLOOKUP(C36&amp;"C4",'[1]Course offer(EVE)'!A8:C137,3,0)</f>
        <v>Textile &amp; Environment</v>
      </c>
      <c r="F36" s="210">
        <v>21</v>
      </c>
      <c r="G36" s="211" t="s">
        <v>340</v>
      </c>
      <c r="I36" s="117"/>
      <c r="J36" s="129" t="s">
        <v>76</v>
      </c>
    </row>
    <row r="37" spans="1:10" s="106" customFormat="1" ht="8.25" customHeight="1">
      <c r="A37" s="107"/>
      <c r="B37" s="132"/>
      <c r="C37" s="111"/>
      <c r="D37" s="110"/>
      <c r="E37" s="110"/>
      <c r="F37" s="110"/>
      <c r="G37" s="109"/>
      <c r="I37" s="118"/>
      <c r="J37" s="129"/>
    </row>
    <row r="38" spans="1:10" ht="18.75" customHeight="1">
      <c r="A38" s="108"/>
      <c r="F38" s="110"/>
      <c r="G38" s="109"/>
      <c r="H38" s="100"/>
      <c r="I38" s="116"/>
    </row>
    <row r="39" spans="1:10" ht="18.75" customHeight="1">
      <c r="A39" s="108"/>
      <c r="F39" s="109"/>
      <c r="G39" s="109"/>
      <c r="H39" s="100"/>
      <c r="I39" s="116"/>
    </row>
    <row r="40" spans="1:10">
      <c r="A40" s="108"/>
      <c r="B40" s="348" t="s">
        <v>360</v>
      </c>
      <c r="C40" s="349"/>
      <c r="D40" s="349"/>
      <c r="E40" s="349"/>
      <c r="F40" s="109"/>
      <c r="G40" s="109"/>
      <c r="H40" s="100"/>
      <c r="I40" s="116"/>
    </row>
    <row r="41" spans="1:10">
      <c r="A41" s="108"/>
      <c r="B41" s="350" t="s">
        <v>145</v>
      </c>
      <c r="C41" s="350"/>
      <c r="D41" s="350"/>
      <c r="E41" s="350"/>
      <c r="F41" s="100"/>
      <c r="H41" s="100"/>
      <c r="I41" s="116"/>
    </row>
    <row r="42" spans="1:10">
      <c r="A42" s="108"/>
      <c r="B42" s="133"/>
      <c r="C42" s="109"/>
      <c r="D42" s="100"/>
      <c r="E42" s="109"/>
      <c r="F42" s="100"/>
      <c r="H42" s="100"/>
      <c r="I42" s="116"/>
    </row>
    <row r="43" spans="1:10">
      <c r="A43" s="108"/>
      <c r="B43" s="133"/>
      <c r="C43" s="109"/>
      <c r="D43" s="109"/>
      <c r="E43" s="109"/>
      <c r="F43" s="109"/>
      <c r="G43" s="109"/>
      <c r="H43" s="100"/>
      <c r="I43" s="116"/>
    </row>
    <row r="44" spans="1:10">
      <c r="A44" s="108"/>
      <c r="B44" s="133"/>
      <c r="C44" s="109"/>
      <c r="D44" s="109"/>
      <c r="E44" s="109"/>
      <c r="F44" s="109"/>
      <c r="G44" s="109"/>
      <c r="H44" s="100"/>
      <c r="I44" s="116"/>
    </row>
    <row r="45" spans="1:10">
      <c r="A45" s="108"/>
      <c r="B45" s="133"/>
      <c r="C45" s="109"/>
      <c r="D45" s="109"/>
      <c r="E45" s="109"/>
      <c r="F45" s="109"/>
      <c r="G45" s="109"/>
      <c r="H45" s="100"/>
      <c r="I45" s="116"/>
    </row>
    <row r="46" spans="1:10">
      <c r="A46" s="108"/>
      <c r="B46" s="133"/>
      <c r="C46" s="109"/>
      <c r="D46" s="109"/>
      <c r="E46" s="109"/>
      <c r="F46" s="109"/>
      <c r="G46" s="109"/>
      <c r="H46" s="100"/>
      <c r="I46" s="116"/>
    </row>
    <row r="47" spans="1:10">
      <c r="A47" s="108"/>
      <c r="B47" s="133"/>
      <c r="C47" s="109"/>
      <c r="D47" s="109"/>
      <c r="E47" s="109"/>
      <c r="F47" s="109"/>
      <c r="G47" s="109"/>
      <c r="H47" s="100"/>
      <c r="I47" s="116"/>
    </row>
    <row r="48" spans="1:10">
      <c r="A48" s="108"/>
      <c r="B48" s="133"/>
      <c r="C48" s="109"/>
      <c r="D48" s="109"/>
      <c r="E48" s="109"/>
      <c r="F48" s="109"/>
      <c r="G48" s="109"/>
      <c r="H48" s="100"/>
      <c r="I48" s="116"/>
    </row>
    <row r="49" spans="1:9">
      <c r="A49" s="108"/>
      <c r="B49" s="133"/>
      <c r="C49" s="109"/>
      <c r="D49" s="109"/>
      <c r="E49" s="109"/>
      <c r="F49" s="109"/>
      <c r="G49" s="109"/>
      <c r="H49" s="100"/>
      <c r="I49" s="116"/>
    </row>
    <row r="50" spans="1:9">
      <c r="A50" s="108"/>
      <c r="B50" s="133"/>
      <c r="C50" s="109"/>
      <c r="D50" s="109"/>
      <c r="E50" s="109"/>
      <c r="F50" s="109"/>
      <c r="G50" s="109"/>
      <c r="H50" s="100"/>
      <c r="I50" s="116"/>
    </row>
    <row r="51" spans="1:9">
      <c r="A51" s="108"/>
      <c r="B51" s="133"/>
      <c r="C51" s="109"/>
      <c r="D51" s="109"/>
      <c r="E51" s="109"/>
      <c r="F51" s="109"/>
      <c r="G51" s="109"/>
      <c r="H51" s="100"/>
      <c r="I51" s="116"/>
    </row>
    <row r="52" spans="1:9">
      <c r="A52" s="108"/>
      <c r="B52" s="133"/>
      <c r="C52" s="109"/>
      <c r="D52" s="109"/>
      <c r="E52" s="109"/>
      <c r="F52" s="109"/>
      <c r="G52" s="109"/>
      <c r="H52" s="100"/>
      <c r="I52" s="116"/>
    </row>
    <row r="53" spans="1:9">
      <c r="A53" s="108"/>
      <c r="B53" s="133"/>
      <c r="C53" s="109"/>
      <c r="D53" s="109"/>
      <c r="E53" s="109"/>
      <c r="F53" s="109"/>
      <c r="G53" s="109"/>
      <c r="H53" s="100"/>
      <c r="I53" s="116"/>
    </row>
    <row r="54" spans="1:9">
      <c r="A54" s="108"/>
      <c r="B54" s="133"/>
      <c r="C54" s="109"/>
      <c r="D54" s="109"/>
      <c r="E54" s="109"/>
      <c r="F54" s="109"/>
      <c r="G54" s="109"/>
      <c r="H54" s="100"/>
      <c r="I54" s="116"/>
    </row>
    <row r="55" spans="1:9">
      <c r="A55" s="108"/>
      <c r="B55" s="133"/>
      <c r="C55" s="109"/>
      <c r="D55" s="109"/>
      <c r="E55" s="109"/>
      <c r="F55" s="109"/>
      <c r="G55" s="109"/>
      <c r="H55" s="100"/>
      <c r="I55" s="116"/>
    </row>
    <row r="56" spans="1:9">
      <c r="A56" s="108"/>
      <c r="B56" s="133"/>
      <c r="C56" s="109"/>
      <c r="D56" s="109"/>
      <c r="E56" s="109"/>
      <c r="F56" s="109"/>
      <c r="G56" s="109"/>
      <c r="H56" s="100"/>
      <c r="I56" s="116"/>
    </row>
    <row r="57" spans="1:9">
      <c r="A57" s="108"/>
      <c r="B57" s="133"/>
      <c r="C57" s="109"/>
      <c r="D57" s="109"/>
      <c r="E57" s="109"/>
      <c r="F57" s="109"/>
      <c r="G57" s="109"/>
      <c r="H57" s="100"/>
      <c r="I57" s="116"/>
    </row>
    <row r="58" spans="1:9">
      <c r="A58" s="108"/>
      <c r="B58" s="133"/>
      <c r="C58" s="109"/>
      <c r="D58" s="109"/>
      <c r="E58" s="109"/>
      <c r="F58" s="109"/>
      <c r="G58" s="109"/>
      <c r="H58" s="100"/>
      <c r="I58" s="116"/>
    </row>
    <row r="59" spans="1:9">
      <c r="A59" s="108"/>
      <c r="B59" s="133"/>
      <c r="C59" s="109"/>
      <c r="D59" s="109"/>
      <c r="E59" s="109"/>
      <c r="F59" s="109"/>
      <c r="G59" s="109"/>
      <c r="H59" s="100"/>
      <c r="I59" s="116"/>
    </row>
    <row r="60" spans="1:9">
      <c r="D60" s="100"/>
      <c r="E60" s="109"/>
      <c r="F60" s="100"/>
    </row>
    <row r="61" spans="1:9">
      <c r="D61" s="100"/>
      <c r="E61" s="109"/>
      <c r="F61" s="100"/>
    </row>
    <row r="62" spans="1:9">
      <c r="D62" s="100"/>
      <c r="E62" s="109"/>
      <c r="F62" s="100"/>
    </row>
    <row r="63" spans="1:9">
      <c r="D63" s="100"/>
      <c r="E63" s="109"/>
      <c r="F63" s="100"/>
    </row>
    <row r="64" spans="1:9">
      <c r="D64" s="100"/>
      <c r="E64" s="109"/>
      <c r="F64" s="100"/>
    </row>
    <row r="65" spans="4:6">
      <c r="D65" s="100"/>
      <c r="E65" s="109"/>
      <c r="F65" s="100"/>
    </row>
    <row r="66" spans="4:6">
      <c r="D66" s="100"/>
      <c r="E66" s="109"/>
      <c r="F66" s="100"/>
    </row>
    <row r="67" spans="4:6">
      <c r="D67" s="100"/>
      <c r="E67" s="109"/>
      <c r="F67" s="100"/>
    </row>
    <row r="68" spans="4:6">
      <c r="D68" s="100"/>
      <c r="E68" s="109"/>
      <c r="F68" s="100"/>
    </row>
    <row r="69" spans="4:6">
      <c r="D69" s="100"/>
      <c r="E69" s="109"/>
      <c r="F69" s="100"/>
    </row>
    <row r="70" spans="4:6">
      <c r="D70" s="100"/>
      <c r="E70" s="109"/>
      <c r="F70" s="100"/>
    </row>
    <row r="71" spans="4:6">
      <c r="D71" s="100"/>
      <c r="E71" s="109"/>
      <c r="F71" s="100"/>
    </row>
    <row r="72" spans="4:6">
      <c r="D72" s="100"/>
      <c r="E72" s="109"/>
      <c r="F72" s="100"/>
    </row>
    <row r="73" spans="4:6">
      <c r="D73" s="100"/>
      <c r="E73" s="109"/>
      <c r="F73" s="100"/>
    </row>
    <row r="74" spans="4:6">
      <c r="D74" s="100"/>
      <c r="E74" s="109"/>
      <c r="F74" s="100"/>
    </row>
    <row r="75" spans="4:6">
      <c r="D75" s="100"/>
      <c r="E75" s="109"/>
      <c r="F75" s="100"/>
    </row>
    <row r="76" spans="4:6">
      <c r="D76" s="100"/>
      <c r="E76" s="109"/>
      <c r="F76" s="100"/>
    </row>
    <row r="77" spans="4:6">
      <c r="D77" s="100"/>
      <c r="E77" s="109"/>
      <c r="F77" s="100"/>
    </row>
    <row r="78" spans="4:6">
      <c r="D78" s="100"/>
      <c r="E78" s="109"/>
      <c r="F78" s="100"/>
    </row>
    <row r="79" spans="4:6">
      <c r="D79" s="100"/>
      <c r="E79" s="109"/>
      <c r="F79" s="100"/>
    </row>
    <row r="80" spans="4:6">
      <c r="D80" s="100"/>
      <c r="E80" s="109"/>
      <c r="F80" s="100"/>
    </row>
    <row r="81" spans="4:6">
      <c r="D81" s="100"/>
      <c r="E81" s="109"/>
      <c r="F81" s="100"/>
    </row>
    <row r="82" spans="4:6">
      <c r="D82" s="100"/>
      <c r="E82" s="109"/>
      <c r="F82" s="100"/>
    </row>
    <row r="83" spans="4:6">
      <c r="D83" s="100"/>
      <c r="E83" s="109"/>
      <c r="F83" s="100"/>
    </row>
    <row r="84" spans="4:6">
      <c r="D84" s="100"/>
      <c r="E84" s="109"/>
      <c r="F84" s="100"/>
    </row>
    <row r="85" spans="4:6">
      <c r="D85" s="100"/>
      <c r="E85" s="109"/>
      <c r="F85" s="100"/>
    </row>
    <row r="86" spans="4:6">
      <c r="D86" s="100"/>
      <c r="E86" s="109"/>
      <c r="F86" s="100"/>
    </row>
    <row r="87" spans="4:6">
      <c r="D87" s="100"/>
      <c r="E87" s="109"/>
      <c r="F87" s="100"/>
    </row>
    <row r="88" spans="4:6">
      <c r="D88" s="100"/>
      <c r="E88" s="109"/>
      <c r="F88" s="100"/>
    </row>
    <row r="89" spans="4:6">
      <c r="D89" s="100"/>
      <c r="E89" s="109"/>
      <c r="F89" s="100"/>
    </row>
    <row r="90" spans="4:6">
      <c r="D90" s="100"/>
      <c r="E90" s="109"/>
      <c r="F90" s="100"/>
    </row>
    <row r="91" spans="4:6">
      <c r="D91" s="100"/>
      <c r="E91" s="109"/>
      <c r="F91" s="100"/>
    </row>
    <row r="92" spans="4:6">
      <c r="D92" s="100"/>
      <c r="E92" s="109"/>
      <c r="F92" s="100"/>
    </row>
    <row r="93" spans="4:6">
      <c r="D93" s="100"/>
      <c r="E93" s="109"/>
      <c r="F93" s="100"/>
    </row>
    <row r="94" spans="4:6">
      <c r="D94" s="100"/>
      <c r="E94" s="109"/>
      <c r="F94" s="100"/>
    </row>
    <row r="95" spans="4:6">
      <c r="D95" s="100"/>
      <c r="E95" s="109"/>
      <c r="F95" s="100"/>
    </row>
    <row r="96" spans="4:6">
      <c r="D96" s="100"/>
      <c r="E96" s="109"/>
      <c r="F96" s="100"/>
    </row>
    <row r="97" spans="4:6">
      <c r="D97" s="100"/>
      <c r="E97" s="109"/>
      <c r="F97" s="100"/>
    </row>
    <row r="98" spans="4:6">
      <c r="D98" s="100"/>
      <c r="E98" s="109"/>
      <c r="F98" s="100"/>
    </row>
    <row r="99" spans="4:6">
      <c r="D99" s="100"/>
      <c r="E99" s="109"/>
      <c r="F99" s="100"/>
    </row>
    <row r="100" spans="4:6">
      <c r="D100" s="100"/>
      <c r="E100" s="109"/>
      <c r="F100" s="100"/>
    </row>
    <row r="101" spans="4:6">
      <c r="D101" s="100"/>
      <c r="E101" s="109"/>
      <c r="F101" s="100"/>
    </row>
    <row r="102" spans="4:6">
      <c r="D102" s="100"/>
      <c r="E102" s="109"/>
      <c r="F102" s="100"/>
    </row>
    <row r="103" spans="4:6">
      <c r="D103" s="100"/>
      <c r="E103" s="109"/>
      <c r="F103" s="100"/>
    </row>
    <row r="104" spans="4:6">
      <c r="D104" s="100"/>
      <c r="E104" s="109"/>
      <c r="F104" s="100"/>
    </row>
    <row r="105" spans="4:6">
      <c r="D105" s="100"/>
      <c r="E105" s="109"/>
      <c r="F105" s="100"/>
    </row>
    <row r="106" spans="4:6">
      <c r="D106" s="100"/>
      <c r="E106" s="109"/>
      <c r="F106" s="100"/>
    </row>
    <row r="107" spans="4:6">
      <c r="D107" s="100"/>
      <c r="E107" s="109"/>
      <c r="F107" s="100"/>
    </row>
    <row r="108" spans="4:6">
      <c r="D108" s="100"/>
      <c r="E108" s="109"/>
      <c r="F108" s="100"/>
    </row>
    <row r="109" spans="4:6">
      <c r="D109" s="100"/>
      <c r="E109" s="109"/>
      <c r="F109" s="100"/>
    </row>
    <row r="110" spans="4:6">
      <c r="D110" s="100"/>
      <c r="E110" s="109"/>
      <c r="F110" s="100"/>
    </row>
    <row r="111" spans="4:6">
      <c r="D111" s="100"/>
      <c r="E111" s="109"/>
      <c r="F111" s="100"/>
    </row>
    <row r="112" spans="4:6">
      <c r="D112" s="100"/>
      <c r="E112" s="109"/>
      <c r="F112" s="100"/>
    </row>
    <row r="113" spans="4:6">
      <c r="D113" s="100"/>
      <c r="E113" s="109"/>
      <c r="F113" s="100"/>
    </row>
    <row r="114" spans="4:6">
      <c r="D114" s="100"/>
      <c r="E114" s="109"/>
      <c r="F114" s="100"/>
    </row>
  </sheetData>
  <sheetProtection formatCells="0" formatColumns="0" formatRows="0" autoFilter="0"/>
  <autoFilter ref="A6:G36"/>
  <mergeCells count="20">
    <mergeCell ref="B40:E40"/>
    <mergeCell ref="B41:E41"/>
    <mergeCell ref="B35:B36"/>
    <mergeCell ref="A24:A28"/>
    <mergeCell ref="A29:A34"/>
    <mergeCell ref="A35:A36"/>
    <mergeCell ref="B24:B28"/>
    <mergeCell ref="B29:B34"/>
    <mergeCell ref="A20:A23"/>
    <mergeCell ref="B7:B12"/>
    <mergeCell ref="B13:B15"/>
    <mergeCell ref="B16:B19"/>
    <mergeCell ref="B20:B23"/>
    <mergeCell ref="A7:A12"/>
    <mergeCell ref="A13:A15"/>
    <mergeCell ref="A2:G2"/>
    <mergeCell ref="A3:G3"/>
    <mergeCell ref="A4:G4"/>
    <mergeCell ref="A5:G5"/>
    <mergeCell ref="A16:A19"/>
  </mergeCells>
  <phoneticPr fontId="1" type="noConversion"/>
  <printOptions horizontalCentered="1" verticalCentered="1"/>
  <pageMargins left="0.5" right="0.5" top="0.5" bottom="0.25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52"/>
  <sheetViews>
    <sheetView showGridLines="0" topLeftCell="B106" zoomScale="115" workbookViewId="0">
      <selection activeCell="E138" sqref="E138"/>
    </sheetView>
  </sheetViews>
  <sheetFormatPr defaultRowHeight="15.75"/>
  <cols>
    <col min="1" max="1" width="10.42578125" style="134" hidden="1" customWidth="1"/>
    <col min="2" max="2" width="18" style="134" customWidth="1"/>
    <col min="3" max="3" width="89.140625" style="134" customWidth="1"/>
    <col min="4" max="4" width="13.42578125" style="139" customWidth="1"/>
    <col min="5" max="5" width="12" style="140" customWidth="1"/>
    <col min="6" max="6" width="12" style="141" customWidth="1"/>
    <col min="7" max="7" width="9.140625" style="134"/>
    <col min="8" max="8" width="7.7109375" style="162" customWidth="1"/>
    <col min="9" max="16384" width="9.140625" style="134"/>
  </cols>
  <sheetData>
    <row r="1" spans="1:8" ht="15.75" customHeight="1">
      <c r="B1" s="155"/>
      <c r="C1" s="155"/>
      <c r="D1" s="156"/>
      <c r="E1" s="157"/>
      <c r="F1" s="158"/>
    </row>
    <row r="2" spans="1:8" ht="20.25" customHeight="1">
      <c r="B2" s="155"/>
      <c r="C2" s="155"/>
      <c r="D2" s="156"/>
      <c r="E2" s="157"/>
      <c r="F2" s="158"/>
    </row>
    <row r="3" spans="1:8" ht="24.75" customHeight="1">
      <c r="B3" s="385" t="s">
        <v>75</v>
      </c>
      <c r="C3" s="385"/>
      <c r="D3" s="385"/>
      <c r="E3" s="385"/>
      <c r="F3" s="385"/>
    </row>
    <row r="4" spans="1:8" ht="14.25" customHeight="1">
      <c r="B4" s="390" t="s">
        <v>153</v>
      </c>
      <c r="C4" s="390"/>
      <c r="D4" s="390"/>
      <c r="E4" s="390"/>
      <c r="F4" s="390"/>
    </row>
    <row r="5" spans="1:8" ht="17.25" customHeight="1">
      <c r="B5" s="386" t="s">
        <v>11</v>
      </c>
      <c r="C5" s="386"/>
      <c r="D5" s="386"/>
      <c r="E5" s="386"/>
      <c r="F5" s="386"/>
    </row>
    <row r="6" spans="1:8" ht="18.75" customHeight="1">
      <c r="B6" s="387" t="s">
        <v>142</v>
      </c>
      <c r="C6" s="388"/>
      <c r="D6" s="388"/>
      <c r="E6" s="388"/>
      <c r="F6" s="388"/>
    </row>
    <row r="7" spans="1:8" s="135" customFormat="1" ht="22.5" customHeight="1">
      <c r="B7" s="389" t="s">
        <v>413</v>
      </c>
      <c r="C7" s="389"/>
      <c r="D7" s="389"/>
      <c r="E7" s="389"/>
      <c r="F7" s="389"/>
      <c r="H7" s="163"/>
    </row>
    <row r="8" spans="1:8" ht="19.5">
      <c r="B8" s="371" t="s">
        <v>123</v>
      </c>
      <c r="C8" s="371"/>
      <c r="D8" s="136"/>
      <c r="E8" s="137"/>
      <c r="F8" s="138"/>
    </row>
    <row r="9" spans="1:8" ht="28.5" customHeight="1">
      <c r="B9" s="1" t="s">
        <v>13</v>
      </c>
      <c r="C9" s="2" t="s">
        <v>7</v>
      </c>
      <c r="D9" s="112" t="s">
        <v>15</v>
      </c>
      <c r="E9" s="370" t="s">
        <v>88</v>
      </c>
      <c r="F9" s="370"/>
    </row>
    <row r="10" spans="1:8">
      <c r="B10" s="74" t="s">
        <v>16</v>
      </c>
      <c r="C10" s="74" t="s">
        <v>17</v>
      </c>
      <c r="D10" s="159"/>
      <c r="E10" s="160"/>
      <c r="F10" s="161"/>
    </row>
    <row r="11" spans="1:8">
      <c r="B11" s="74" t="s">
        <v>18</v>
      </c>
      <c r="C11" s="74" t="s">
        <v>19</v>
      </c>
      <c r="D11" s="159"/>
      <c r="E11" s="160"/>
      <c r="F11" s="161"/>
    </row>
    <row r="12" spans="1:8" ht="6" customHeight="1">
      <c r="B12" s="379"/>
      <c r="C12" s="379"/>
      <c r="D12" s="379"/>
      <c r="E12" s="126"/>
      <c r="F12" s="119"/>
    </row>
    <row r="13" spans="1:8" ht="19.5">
      <c r="B13" s="371" t="s">
        <v>124</v>
      </c>
      <c r="C13" s="371"/>
      <c r="D13" s="136"/>
      <c r="E13" s="137"/>
      <c r="F13" s="138"/>
    </row>
    <row r="14" spans="1:8" s="144" customFormat="1" ht="19.5" customHeight="1">
      <c r="B14" s="3" t="s">
        <v>13</v>
      </c>
      <c r="C14" s="3" t="s">
        <v>7</v>
      </c>
      <c r="D14" s="114" t="s">
        <v>15</v>
      </c>
      <c r="E14" s="370" t="s">
        <v>88</v>
      </c>
      <c r="F14" s="370"/>
      <c r="H14" s="164"/>
    </row>
    <row r="15" spans="1:8" ht="5.25" customHeight="1">
      <c r="A15" s="380" t="str">
        <f>"L3T2"&amp;H15</f>
        <v>L3T2C1</v>
      </c>
      <c r="B15" s="375" t="s">
        <v>20</v>
      </c>
      <c r="C15" s="372" t="s">
        <v>362</v>
      </c>
      <c r="D15" s="366" t="s">
        <v>30</v>
      </c>
      <c r="E15" s="358">
        <f>VLOOKUP(B15,'Exam (EVE)'!D7:J36,7,0)</f>
        <v>0</v>
      </c>
      <c r="F15" s="357" t="s">
        <v>143</v>
      </c>
      <c r="H15" s="365" t="s">
        <v>91</v>
      </c>
    </row>
    <row r="16" spans="1:8" ht="5.25" customHeight="1">
      <c r="A16" s="380"/>
      <c r="B16" s="376"/>
      <c r="C16" s="373"/>
      <c r="D16" s="367"/>
      <c r="E16" s="358"/>
      <c r="F16" s="357"/>
      <c r="H16" s="365"/>
    </row>
    <row r="17" spans="1:8" ht="5.25" customHeight="1">
      <c r="A17" s="380"/>
      <c r="B17" s="377"/>
      <c r="C17" s="374"/>
      <c r="D17" s="368"/>
      <c r="E17" s="358"/>
      <c r="F17" s="357"/>
      <c r="H17" s="365"/>
    </row>
    <row r="18" spans="1:8" ht="5.25" customHeight="1">
      <c r="A18" s="380" t="str">
        <f>"L3T2"&amp;H18</f>
        <v>L3T2C2</v>
      </c>
      <c r="B18" s="375" t="s">
        <v>27</v>
      </c>
      <c r="C18" s="372" t="s">
        <v>102</v>
      </c>
      <c r="D18" s="366" t="s">
        <v>30</v>
      </c>
      <c r="E18" s="358" t="str">
        <f>VLOOKUP(B18,'Exam (EVE)'!D7:J36,7,0)</f>
        <v>Day 4</v>
      </c>
      <c r="F18" s="357" t="s">
        <v>143</v>
      </c>
      <c r="H18" s="365" t="s">
        <v>92</v>
      </c>
    </row>
    <row r="19" spans="1:8" ht="5.25" customHeight="1">
      <c r="A19" s="380"/>
      <c r="B19" s="376"/>
      <c r="C19" s="373"/>
      <c r="D19" s="367"/>
      <c r="E19" s="358"/>
      <c r="F19" s="357"/>
      <c r="H19" s="365"/>
    </row>
    <row r="20" spans="1:8" ht="5.25" customHeight="1">
      <c r="A20" s="380"/>
      <c r="B20" s="377"/>
      <c r="C20" s="374"/>
      <c r="D20" s="368"/>
      <c r="E20" s="358"/>
      <c r="F20" s="357"/>
      <c r="H20" s="365"/>
    </row>
    <row r="21" spans="1:8" ht="5.25" customHeight="1">
      <c r="A21" s="380" t="str">
        <f>"L3T2"&amp;H21</f>
        <v>L3T2C3</v>
      </c>
      <c r="B21" s="375" t="s">
        <v>31</v>
      </c>
      <c r="C21" s="381" t="s">
        <v>32</v>
      </c>
      <c r="D21" s="366" t="s">
        <v>21</v>
      </c>
      <c r="E21" s="358" t="str">
        <f>VLOOKUP(B21,'Exam (EVE)'!D7:J36,7,0)</f>
        <v>Day 6</v>
      </c>
      <c r="F21" s="357" t="s">
        <v>143</v>
      </c>
      <c r="H21" s="365" t="s">
        <v>89</v>
      </c>
    </row>
    <row r="22" spans="1:8" ht="5.25" customHeight="1">
      <c r="A22" s="380"/>
      <c r="B22" s="376"/>
      <c r="C22" s="381"/>
      <c r="D22" s="367"/>
      <c r="E22" s="358"/>
      <c r="F22" s="357"/>
      <c r="H22" s="365"/>
    </row>
    <row r="23" spans="1:8" ht="5.25" customHeight="1">
      <c r="A23" s="380"/>
      <c r="B23" s="377"/>
      <c r="C23" s="372"/>
      <c r="D23" s="368"/>
      <c r="E23" s="358"/>
      <c r="F23" s="357"/>
      <c r="H23" s="365"/>
    </row>
    <row r="24" spans="1:8" ht="5.25" customHeight="1">
      <c r="A24" s="380" t="str">
        <f>"L3T2"&amp;H24</f>
        <v>L3T2C5</v>
      </c>
      <c r="B24" s="375" t="s">
        <v>22</v>
      </c>
      <c r="C24" s="372" t="s">
        <v>152</v>
      </c>
      <c r="D24" s="369" t="s">
        <v>30</v>
      </c>
      <c r="E24" s="410" t="e">
        <f>VLOOKUP(B24,'Exam (EVE)'!D4:J34,7,0)</f>
        <v>#N/A</v>
      </c>
      <c r="F24" s="411" t="s">
        <v>143</v>
      </c>
      <c r="H24" s="365" t="s">
        <v>151</v>
      </c>
    </row>
    <row r="25" spans="1:8" ht="5.25" customHeight="1">
      <c r="A25" s="380"/>
      <c r="B25" s="376"/>
      <c r="C25" s="373"/>
      <c r="D25" s="369"/>
      <c r="E25" s="410"/>
      <c r="F25" s="411"/>
      <c r="H25" s="365"/>
    </row>
    <row r="26" spans="1:8" ht="5.25" customHeight="1">
      <c r="A26" s="380"/>
      <c r="B26" s="377"/>
      <c r="C26" s="374"/>
      <c r="D26" s="369"/>
      <c r="E26" s="410"/>
      <c r="F26" s="411"/>
      <c r="H26" s="365"/>
    </row>
    <row r="27" spans="1:8" ht="4.5" customHeight="1">
      <c r="A27" s="380" t="str">
        <f>"L3T2"&amp;H27</f>
        <v>L3T2C4</v>
      </c>
      <c r="B27" s="375" t="s">
        <v>28</v>
      </c>
      <c r="C27" s="372" t="s">
        <v>29</v>
      </c>
      <c r="D27" s="369" t="s">
        <v>30</v>
      </c>
      <c r="E27" s="412" t="str">
        <f>VLOOKUP(B27,'Exam (EVE)'!D7:J36,7,0)</f>
        <v>Day 7</v>
      </c>
      <c r="F27" s="413" t="s">
        <v>143</v>
      </c>
      <c r="H27" s="365" t="s">
        <v>90</v>
      </c>
    </row>
    <row r="28" spans="1:8" ht="4.5" customHeight="1">
      <c r="A28" s="380"/>
      <c r="B28" s="376"/>
      <c r="C28" s="373"/>
      <c r="D28" s="369"/>
      <c r="E28" s="412"/>
      <c r="F28" s="413"/>
      <c r="H28" s="365"/>
    </row>
    <row r="29" spans="1:8" ht="4.5" customHeight="1">
      <c r="A29" s="380"/>
      <c r="B29" s="377"/>
      <c r="C29" s="374"/>
      <c r="D29" s="369"/>
      <c r="E29" s="412"/>
      <c r="F29" s="413"/>
      <c r="H29" s="365"/>
    </row>
    <row r="30" spans="1:8" ht="7.5" customHeight="1">
      <c r="B30" s="379"/>
      <c r="C30" s="379"/>
      <c r="D30" s="379"/>
      <c r="E30" s="126"/>
      <c r="F30" s="119"/>
    </row>
    <row r="31" spans="1:8" ht="19.5">
      <c r="B31" s="371" t="s">
        <v>130</v>
      </c>
      <c r="C31" s="371"/>
      <c r="D31" s="136"/>
      <c r="E31" s="137"/>
      <c r="F31" s="138"/>
    </row>
    <row r="32" spans="1:8" s="144" customFormat="1" ht="18.75" customHeight="1">
      <c r="B32" s="3" t="s">
        <v>13</v>
      </c>
      <c r="C32" s="3" t="s">
        <v>7</v>
      </c>
      <c r="D32" s="114" t="s">
        <v>15</v>
      </c>
      <c r="E32" s="370" t="s">
        <v>88</v>
      </c>
      <c r="F32" s="370"/>
      <c r="H32" s="164"/>
    </row>
    <row r="33" spans="1:8" ht="6" customHeight="1">
      <c r="A33" s="380" t="str">
        <f>"L3T1"&amp;H33</f>
        <v>L3T1C1</v>
      </c>
      <c r="B33" s="375" t="s">
        <v>33</v>
      </c>
      <c r="C33" s="372" t="s">
        <v>34</v>
      </c>
      <c r="D33" s="366" t="s">
        <v>30</v>
      </c>
      <c r="E33" s="358" t="e">
        <f>VLOOKUP(B33,'Exam (EVE)'!D7:J36,7,0)</f>
        <v>#N/A</v>
      </c>
      <c r="F33" s="357" t="s">
        <v>143</v>
      </c>
      <c r="H33" s="365" t="s">
        <v>91</v>
      </c>
    </row>
    <row r="34" spans="1:8" ht="6" customHeight="1">
      <c r="A34" s="380"/>
      <c r="B34" s="376"/>
      <c r="C34" s="373"/>
      <c r="D34" s="367"/>
      <c r="E34" s="358"/>
      <c r="F34" s="357"/>
      <c r="H34" s="365"/>
    </row>
    <row r="35" spans="1:8" ht="6" customHeight="1">
      <c r="A35" s="380"/>
      <c r="B35" s="377"/>
      <c r="C35" s="374"/>
      <c r="D35" s="368"/>
      <c r="E35" s="358"/>
      <c r="F35" s="357"/>
      <c r="H35" s="365"/>
    </row>
    <row r="36" spans="1:8" ht="6" customHeight="1">
      <c r="A36" s="380" t="str">
        <f>"L3T1"&amp;H36</f>
        <v>L3T1C2</v>
      </c>
      <c r="B36" s="375" t="s">
        <v>35</v>
      </c>
      <c r="C36" s="372" t="s">
        <v>36</v>
      </c>
      <c r="D36" s="366" t="s">
        <v>37</v>
      </c>
      <c r="E36" s="358" t="e">
        <f>VLOOKUP(B36,'Exam (EVE)'!D7:J36,7,0)</f>
        <v>#N/A</v>
      </c>
      <c r="F36" s="357" t="s">
        <v>143</v>
      </c>
      <c r="H36" s="365" t="s">
        <v>92</v>
      </c>
    </row>
    <row r="37" spans="1:8" ht="6" customHeight="1">
      <c r="A37" s="380"/>
      <c r="B37" s="376"/>
      <c r="C37" s="373"/>
      <c r="D37" s="367"/>
      <c r="E37" s="358"/>
      <c r="F37" s="357"/>
      <c r="H37" s="365"/>
    </row>
    <row r="38" spans="1:8" ht="6" customHeight="1">
      <c r="A38" s="380"/>
      <c r="B38" s="377"/>
      <c r="C38" s="374"/>
      <c r="D38" s="368"/>
      <c r="E38" s="358"/>
      <c r="F38" s="357"/>
      <c r="H38" s="365"/>
    </row>
    <row r="39" spans="1:8" ht="9" customHeight="1">
      <c r="A39" s="380" t="str">
        <f>"L3T1"&amp;H39</f>
        <v>L3T1C3</v>
      </c>
      <c r="B39" s="375" t="s">
        <v>25</v>
      </c>
      <c r="C39" s="359" t="s">
        <v>26</v>
      </c>
      <c r="D39" s="366" t="s">
        <v>21</v>
      </c>
      <c r="E39" s="358" t="str">
        <f>VLOOKUP(B39,'Exam (EVE)'!D7:J36,7,0)</f>
        <v>Day 5</v>
      </c>
      <c r="F39" s="357" t="s">
        <v>143</v>
      </c>
      <c r="H39" s="365" t="s">
        <v>89</v>
      </c>
    </row>
    <row r="40" spans="1:8" ht="9" customHeight="1">
      <c r="A40" s="380"/>
      <c r="B40" s="376"/>
      <c r="C40" s="360"/>
      <c r="D40" s="367"/>
      <c r="E40" s="358"/>
      <c r="F40" s="357"/>
      <c r="H40" s="365"/>
    </row>
    <row r="41" spans="1:8" ht="9" customHeight="1">
      <c r="A41" s="380"/>
      <c r="B41" s="377"/>
      <c r="C41" s="361"/>
      <c r="D41" s="368"/>
      <c r="E41" s="358"/>
      <c r="F41" s="357"/>
      <c r="H41" s="365"/>
    </row>
    <row r="42" spans="1:8" ht="6" customHeight="1">
      <c r="A42" s="380" t="str">
        <f>"L3T1"&amp;H42</f>
        <v>L3T1C4</v>
      </c>
      <c r="B42" s="378" t="s">
        <v>38</v>
      </c>
      <c r="C42" s="381" t="s">
        <v>39</v>
      </c>
      <c r="D42" s="369" t="s">
        <v>30</v>
      </c>
      <c r="E42" s="358" t="e">
        <f>VLOOKUP(B42,'Exam (EVE)'!D7:J36,7,0)</f>
        <v>#N/A</v>
      </c>
      <c r="F42" s="357" t="s">
        <v>143</v>
      </c>
      <c r="H42" s="365" t="s">
        <v>90</v>
      </c>
    </row>
    <row r="43" spans="1:8" ht="6" customHeight="1">
      <c r="A43" s="380"/>
      <c r="B43" s="378"/>
      <c r="C43" s="381"/>
      <c r="D43" s="369"/>
      <c r="E43" s="358"/>
      <c r="F43" s="357"/>
      <c r="H43" s="365"/>
    </row>
    <row r="44" spans="1:8" ht="6" customHeight="1">
      <c r="A44" s="380"/>
      <c r="B44" s="378"/>
      <c r="C44" s="381"/>
      <c r="D44" s="369"/>
      <c r="E44" s="358"/>
      <c r="F44" s="357"/>
      <c r="H44" s="365"/>
    </row>
    <row r="45" spans="1:8" ht="6" customHeight="1">
      <c r="A45" s="380" t="str">
        <f>"L3T1"&amp;H45</f>
        <v>L3T1C5</v>
      </c>
      <c r="B45" s="378" t="s">
        <v>24</v>
      </c>
      <c r="C45" s="372" t="s">
        <v>414</v>
      </c>
      <c r="D45" s="369" t="s">
        <v>21</v>
      </c>
      <c r="E45" s="358" t="e">
        <f>VLOOKUP(B45,'Exam (EVE)'!D7:J36,7,0)</f>
        <v>#N/A</v>
      </c>
      <c r="F45" s="357" t="s">
        <v>143</v>
      </c>
      <c r="H45" s="365" t="s">
        <v>151</v>
      </c>
    </row>
    <row r="46" spans="1:8" ht="6" customHeight="1">
      <c r="A46" s="380"/>
      <c r="B46" s="378"/>
      <c r="C46" s="373"/>
      <c r="D46" s="369"/>
      <c r="E46" s="358"/>
      <c r="F46" s="357"/>
      <c r="H46" s="365"/>
    </row>
    <row r="47" spans="1:8" ht="6" customHeight="1">
      <c r="A47" s="380"/>
      <c r="B47" s="378"/>
      <c r="C47" s="374"/>
      <c r="D47" s="369"/>
      <c r="E47" s="358"/>
      <c r="F47" s="357"/>
      <c r="H47" s="365"/>
    </row>
    <row r="48" spans="1:8" ht="6" customHeight="1">
      <c r="B48" s="379"/>
      <c r="C48" s="379"/>
      <c r="D48" s="379"/>
      <c r="E48" s="126"/>
      <c r="F48" s="119"/>
    </row>
    <row r="49" spans="1:8" ht="19.5">
      <c r="B49" s="371" t="s">
        <v>129</v>
      </c>
      <c r="C49" s="371"/>
      <c r="D49" s="136"/>
      <c r="E49" s="137"/>
      <c r="F49" s="138"/>
    </row>
    <row r="50" spans="1:8" s="144" customFormat="1" ht="19.5" customHeight="1">
      <c r="B50" s="3" t="s">
        <v>13</v>
      </c>
      <c r="C50" s="3" t="s">
        <v>7</v>
      </c>
      <c r="D50" s="114" t="s">
        <v>15</v>
      </c>
      <c r="E50" s="370" t="s">
        <v>88</v>
      </c>
      <c r="F50" s="370"/>
      <c r="H50" s="164"/>
    </row>
    <row r="51" spans="1:8" ht="6" customHeight="1">
      <c r="A51" s="380" t="str">
        <f>"L2T3"&amp;H51</f>
        <v>L2T3C1</v>
      </c>
      <c r="B51" s="375" t="s">
        <v>58</v>
      </c>
      <c r="C51" s="359" t="s">
        <v>59</v>
      </c>
      <c r="D51" s="362" t="s">
        <v>37</v>
      </c>
      <c r="E51" s="358" t="str">
        <f>VLOOKUP(B51,'Exam (EVE)'!D7:J36,7,0)</f>
        <v>Day 2</v>
      </c>
      <c r="F51" s="357" t="s">
        <v>143</v>
      </c>
      <c r="H51" s="365" t="s">
        <v>91</v>
      </c>
    </row>
    <row r="52" spans="1:8" ht="6" customHeight="1">
      <c r="A52" s="380"/>
      <c r="B52" s="376"/>
      <c r="C52" s="360"/>
      <c r="D52" s="363"/>
      <c r="E52" s="358"/>
      <c r="F52" s="357"/>
      <c r="H52" s="365"/>
    </row>
    <row r="53" spans="1:8" ht="6" customHeight="1">
      <c r="A53" s="380"/>
      <c r="B53" s="377"/>
      <c r="C53" s="361"/>
      <c r="D53" s="364"/>
      <c r="E53" s="358"/>
      <c r="F53" s="357"/>
      <c r="H53" s="365"/>
    </row>
    <row r="54" spans="1:8" ht="6" customHeight="1">
      <c r="A54" s="380" t="str">
        <f>"L2T3"&amp;H54</f>
        <v>L2T3C2</v>
      </c>
      <c r="B54" s="375" t="s">
        <v>40</v>
      </c>
      <c r="C54" s="359" t="s">
        <v>41</v>
      </c>
      <c r="D54" s="362" t="s">
        <v>30</v>
      </c>
      <c r="E54" s="358" t="str">
        <f>VLOOKUP(B54,'Exam (EVE)'!D7:J36,7,0)</f>
        <v>Day 4</v>
      </c>
      <c r="F54" s="357" t="s">
        <v>143</v>
      </c>
      <c r="H54" s="365" t="s">
        <v>92</v>
      </c>
    </row>
    <row r="55" spans="1:8" ht="6" customHeight="1">
      <c r="A55" s="380"/>
      <c r="B55" s="376"/>
      <c r="C55" s="360"/>
      <c r="D55" s="363"/>
      <c r="E55" s="358"/>
      <c r="F55" s="357"/>
      <c r="H55" s="365"/>
    </row>
    <row r="56" spans="1:8" ht="8.25" customHeight="1">
      <c r="A56" s="380"/>
      <c r="B56" s="377"/>
      <c r="C56" s="361"/>
      <c r="D56" s="364"/>
      <c r="E56" s="358"/>
      <c r="F56" s="357"/>
      <c r="H56" s="365"/>
    </row>
    <row r="57" spans="1:8" ht="6.75" customHeight="1">
      <c r="A57" s="380" t="str">
        <f>"L2T3"&amp;H57</f>
        <v>L2T3C3</v>
      </c>
      <c r="B57" s="375" t="s">
        <v>43</v>
      </c>
      <c r="C57" s="372" t="s">
        <v>44</v>
      </c>
      <c r="D57" s="362" t="s">
        <v>21</v>
      </c>
      <c r="E57" s="358">
        <f>VLOOKUP(B57,'Exam (EVE)'!D7:J36,7,0)</f>
        <v>0</v>
      </c>
      <c r="F57" s="357" t="s">
        <v>143</v>
      </c>
      <c r="H57" s="365" t="s">
        <v>89</v>
      </c>
    </row>
    <row r="58" spans="1:8" ht="6.75" customHeight="1">
      <c r="A58" s="380"/>
      <c r="B58" s="376"/>
      <c r="C58" s="373"/>
      <c r="D58" s="363"/>
      <c r="E58" s="358"/>
      <c r="F58" s="357"/>
      <c r="H58" s="365"/>
    </row>
    <row r="59" spans="1:8" ht="6.75" customHeight="1">
      <c r="A59" s="380"/>
      <c r="B59" s="377"/>
      <c r="C59" s="374"/>
      <c r="D59" s="364"/>
      <c r="E59" s="358"/>
      <c r="F59" s="357"/>
      <c r="H59" s="365"/>
    </row>
    <row r="60" spans="1:8" ht="6" customHeight="1">
      <c r="A60" s="380" t="str">
        <f>"L2T3"&amp;H60</f>
        <v>L2T3C4</v>
      </c>
      <c r="B60" s="375" t="s">
        <v>45</v>
      </c>
      <c r="C60" s="372" t="s">
        <v>46</v>
      </c>
      <c r="D60" s="362" t="s">
        <v>30</v>
      </c>
      <c r="E60" s="358" t="str">
        <f>VLOOKUP(B60,'Exam (EVE)'!D7:J36,7,0)</f>
        <v>Day 7</v>
      </c>
      <c r="F60" s="357" t="s">
        <v>143</v>
      </c>
      <c r="H60" s="365" t="s">
        <v>90</v>
      </c>
    </row>
    <row r="61" spans="1:8" ht="6" customHeight="1">
      <c r="A61" s="380"/>
      <c r="B61" s="376"/>
      <c r="C61" s="373"/>
      <c r="D61" s="363"/>
      <c r="E61" s="358"/>
      <c r="F61" s="357"/>
      <c r="H61" s="365"/>
    </row>
    <row r="62" spans="1:8" ht="6" customHeight="1">
      <c r="A62" s="380"/>
      <c r="B62" s="377"/>
      <c r="C62" s="374"/>
      <c r="D62" s="364"/>
      <c r="E62" s="358"/>
      <c r="F62" s="357"/>
      <c r="H62" s="365"/>
    </row>
    <row r="63" spans="1:8" ht="8.25" customHeight="1">
      <c r="B63" s="356"/>
      <c r="C63" s="356"/>
      <c r="D63" s="356"/>
      <c r="E63" s="127"/>
      <c r="F63" s="120"/>
    </row>
    <row r="64" spans="1:8" ht="19.5" customHeight="1">
      <c r="B64" s="371" t="s">
        <v>128</v>
      </c>
      <c r="C64" s="371"/>
      <c r="D64" s="136"/>
      <c r="E64" s="137"/>
      <c r="F64" s="138"/>
    </row>
    <row r="65" spans="1:8" s="144" customFormat="1" ht="19.5" customHeight="1">
      <c r="B65" s="3" t="s">
        <v>13</v>
      </c>
      <c r="C65" s="3" t="s">
        <v>7</v>
      </c>
      <c r="D65" s="114" t="s">
        <v>15</v>
      </c>
      <c r="E65" s="370" t="s">
        <v>88</v>
      </c>
      <c r="F65" s="370"/>
      <c r="H65" s="164"/>
    </row>
    <row r="66" spans="1:8" ht="6" customHeight="1">
      <c r="A66" s="380" t="str">
        <f>"L2T2"&amp;H66</f>
        <v>L2T2C1</v>
      </c>
      <c r="B66" s="375" t="s">
        <v>62</v>
      </c>
      <c r="C66" s="372" t="s">
        <v>63</v>
      </c>
      <c r="D66" s="362" t="s">
        <v>30</v>
      </c>
      <c r="E66" s="358" t="str">
        <f>VLOOKUP(B66,'Exam (EVE)'!D7:J36,7,0)</f>
        <v>Day 1</v>
      </c>
      <c r="F66" s="357" t="s">
        <v>143</v>
      </c>
      <c r="H66" s="365" t="s">
        <v>91</v>
      </c>
    </row>
    <row r="67" spans="1:8" ht="6" customHeight="1">
      <c r="A67" s="380"/>
      <c r="B67" s="376"/>
      <c r="C67" s="373"/>
      <c r="D67" s="363"/>
      <c r="E67" s="358"/>
      <c r="F67" s="357"/>
      <c r="H67" s="365"/>
    </row>
    <row r="68" spans="1:8" ht="6" customHeight="1">
      <c r="A68" s="380"/>
      <c r="B68" s="377"/>
      <c r="C68" s="374"/>
      <c r="D68" s="364"/>
      <c r="E68" s="358"/>
      <c r="F68" s="357"/>
      <c r="H68" s="365"/>
    </row>
    <row r="69" spans="1:8" ht="9.75" customHeight="1">
      <c r="A69" s="380" t="str">
        <f>"L2T2"&amp;H69</f>
        <v>L2T2C2</v>
      </c>
      <c r="B69" s="375" t="s">
        <v>49</v>
      </c>
      <c r="C69" s="372" t="s">
        <v>50</v>
      </c>
      <c r="D69" s="362" t="s">
        <v>21</v>
      </c>
      <c r="E69" s="358" t="str">
        <f>VLOOKUP(B69,'Exam (EVE)'!D7:J36,7,0)</f>
        <v>Day 3</v>
      </c>
      <c r="F69" s="357" t="s">
        <v>143</v>
      </c>
      <c r="H69" s="365" t="s">
        <v>92</v>
      </c>
    </row>
    <row r="70" spans="1:8" ht="9.75" customHeight="1">
      <c r="A70" s="380"/>
      <c r="B70" s="376"/>
      <c r="C70" s="373"/>
      <c r="D70" s="363"/>
      <c r="E70" s="358"/>
      <c r="F70" s="357"/>
      <c r="H70" s="365"/>
    </row>
    <row r="71" spans="1:8" ht="9.75" customHeight="1">
      <c r="A71" s="380"/>
      <c r="B71" s="377"/>
      <c r="C71" s="374"/>
      <c r="D71" s="364"/>
      <c r="E71" s="358"/>
      <c r="F71" s="357"/>
      <c r="H71" s="365"/>
    </row>
    <row r="72" spans="1:8" ht="6" customHeight="1">
      <c r="A72" s="380" t="str">
        <f>"L2T2"&amp;H72</f>
        <v>L2T2C3</v>
      </c>
      <c r="B72" s="375" t="s">
        <v>47</v>
      </c>
      <c r="C72" s="372" t="s">
        <v>48</v>
      </c>
      <c r="D72" s="362" t="s">
        <v>37</v>
      </c>
      <c r="E72" s="358" t="str">
        <f>VLOOKUP(B72,'Exam (EVE)'!D7:J36,7,0)</f>
        <v>Day 5</v>
      </c>
      <c r="F72" s="357" t="s">
        <v>143</v>
      </c>
      <c r="H72" s="365" t="s">
        <v>89</v>
      </c>
    </row>
    <row r="73" spans="1:8" ht="6" customHeight="1">
      <c r="A73" s="380"/>
      <c r="B73" s="376"/>
      <c r="C73" s="373"/>
      <c r="D73" s="363"/>
      <c r="E73" s="358"/>
      <c r="F73" s="357"/>
      <c r="H73" s="365"/>
    </row>
    <row r="74" spans="1:8" ht="6" customHeight="1">
      <c r="A74" s="380"/>
      <c r="B74" s="377"/>
      <c r="C74" s="374"/>
      <c r="D74" s="364"/>
      <c r="E74" s="358"/>
      <c r="F74" s="357"/>
      <c r="H74" s="365"/>
    </row>
    <row r="75" spans="1:8" ht="6" customHeight="1">
      <c r="A75" s="380" t="str">
        <f>"L2T2"&amp;H75</f>
        <v>L2T2C4</v>
      </c>
      <c r="B75" s="375" t="s">
        <v>51</v>
      </c>
      <c r="C75" s="372" t="s">
        <v>52</v>
      </c>
      <c r="D75" s="362" t="s">
        <v>21</v>
      </c>
      <c r="E75" s="358" t="str">
        <f>VLOOKUP(B75,'Exam (EVE)'!D7:J36,7,0)</f>
        <v>Day 6</v>
      </c>
      <c r="F75" s="357" t="s">
        <v>143</v>
      </c>
      <c r="H75" s="365" t="s">
        <v>90</v>
      </c>
    </row>
    <row r="76" spans="1:8" ht="6" customHeight="1">
      <c r="A76" s="380"/>
      <c r="B76" s="376"/>
      <c r="C76" s="373"/>
      <c r="D76" s="363"/>
      <c r="E76" s="358"/>
      <c r="F76" s="357"/>
      <c r="H76" s="365"/>
    </row>
    <row r="77" spans="1:8" ht="6" customHeight="1">
      <c r="A77" s="380"/>
      <c r="B77" s="377"/>
      <c r="C77" s="374"/>
      <c r="D77" s="364"/>
      <c r="E77" s="358"/>
      <c r="F77" s="357"/>
      <c r="H77" s="365"/>
    </row>
    <row r="78" spans="1:8" ht="12.75">
      <c r="B78" s="356"/>
      <c r="C78" s="356"/>
      <c r="D78" s="356"/>
      <c r="E78" s="127"/>
      <c r="F78" s="120"/>
    </row>
    <row r="79" spans="1:8" ht="19.5" customHeight="1">
      <c r="B79" s="371" t="s">
        <v>127</v>
      </c>
      <c r="C79" s="371"/>
      <c r="D79" s="136"/>
      <c r="E79" s="137"/>
      <c r="F79" s="138"/>
    </row>
    <row r="80" spans="1:8" s="144" customFormat="1" ht="19.5" customHeight="1">
      <c r="B80" s="3" t="s">
        <v>13</v>
      </c>
      <c r="C80" s="3" t="s">
        <v>7</v>
      </c>
      <c r="D80" s="114" t="s">
        <v>15</v>
      </c>
      <c r="E80" s="370" t="s">
        <v>88</v>
      </c>
      <c r="F80" s="370"/>
      <c r="H80" s="164"/>
    </row>
    <row r="81" spans="1:8" ht="6" customHeight="1">
      <c r="A81" s="380" t="str">
        <f>"L2T1"&amp;H81</f>
        <v>L2T1C1</v>
      </c>
      <c r="B81" s="372" t="s">
        <v>70</v>
      </c>
      <c r="C81" s="372" t="s">
        <v>149</v>
      </c>
      <c r="D81" s="382" t="s">
        <v>21</v>
      </c>
      <c r="E81" s="407" t="e">
        <f>VLOOKUP(B81,'Exam (EVE)'!D7:J36,7,0)</f>
        <v>#N/A</v>
      </c>
      <c r="F81" s="357" t="s">
        <v>143</v>
      </c>
      <c r="H81" s="365" t="s">
        <v>91</v>
      </c>
    </row>
    <row r="82" spans="1:8" ht="6" customHeight="1">
      <c r="A82" s="380"/>
      <c r="B82" s="373"/>
      <c r="C82" s="373"/>
      <c r="D82" s="383"/>
      <c r="E82" s="407"/>
      <c r="F82" s="357"/>
      <c r="H82" s="365"/>
    </row>
    <row r="83" spans="1:8" ht="6" customHeight="1">
      <c r="A83" s="380"/>
      <c r="B83" s="374"/>
      <c r="C83" s="374"/>
      <c r="D83" s="384"/>
      <c r="E83" s="407"/>
      <c r="F83" s="357"/>
      <c r="H83" s="365"/>
    </row>
    <row r="84" spans="1:8" ht="6" customHeight="1">
      <c r="A84" s="380" t="str">
        <f>"L2T1"&amp;H84</f>
        <v>L2T1C2</v>
      </c>
      <c r="B84" s="372" t="s">
        <v>55</v>
      </c>
      <c r="C84" s="372" t="s">
        <v>56</v>
      </c>
      <c r="D84" s="392" t="s">
        <v>21</v>
      </c>
      <c r="E84" s="407" t="str">
        <f>VLOOKUP(B84,'Exam (EVE)'!D7:J36,7,0)</f>
        <v>Day 4</v>
      </c>
      <c r="F84" s="357" t="s">
        <v>143</v>
      </c>
      <c r="H84" s="365" t="s">
        <v>92</v>
      </c>
    </row>
    <row r="85" spans="1:8" ht="6" customHeight="1">
      <c r="A85" s="380"/>
      <c r="B85" s="373"/>
      <c r="C85" s="373"/>
      <c r="D85" s="393"/>
      <c r="E85" s="407"/>
      <c r="F85" s="357"/>
      <c r="H85" s="365"/>
    </row>
    <row r="86" spans="1:8" ht="6" customHeight="1">
      <c r="A86" s="380"/>
      <c r="B86" s="374"/>
      <c r="C86" s="374"/>
      <c r="D86" s="394"/>
      <c r="E86" s="407"/>
      <c r="F86" s="357"/>
      <c r="H86" s="365"/>
    </row>
    <row r="87" spans="1:8" ht="6" customHeight="1">
      <c r="A87" s="380" t="str">
        <f>"L2T1"&amp;H87</f>
        <v>L2T1C3</v>
      </c>
      <c r="B87" s="372" t="s">
        <v>53</v>
      </c>
      <c r="C87" s="372" t="s">
        <v>54</v>
      </c>
      <c r="D87" s="382" t="s">
        <v>30</v>
      </c>
      <c r="E87" s="407" t="e">
        <f>VLOOKUP(B87,'Exam (EVE)'!D7:J36,7,0)</f>
        <v>#N/A</v>
      </c>
      <c r="F87" s="357" t="s">
        <v>143</v>
      </c>
      <c r="H87" s="365" t="s">
        <v>89</v>
      </c>
    </row>
    <row r="88" spans="1:8" ht="6" customHeight="1">
      <c r="A88" s="380"/>
      <c r="B88" s="373"/>
      <c r="C88" s="373"/>
      <c r="D88" s="383"/>
      <c r="E88" s="407"/>
      <c r="F88" s="357"/>
      <c r="H88" s="365"/>
    </row>
    <row r="89" spans="1:8" ht="6" customHeight="1">
      <c r="A89" s="380"/>
      <c r="B89" s="374"/>
      <c r="C89" s="374"/>
      <c r="D89" s="384"/>
      <c r="E89" s="407"/>
      <c r="F89" s="357"/>
      <c r="H89" s="365"/>
    </row>
    <row r="90" spans="1:8" ht="6" customHeight="1">
      <c r="A90" s="380" t="str">
        <f>"L2T1"&amp;H90</f>
        <v>L2T1C4</v>
      </c>
      <c r="B90" s="372" t="s">
        <v>71</v>
      </c>
      <c r="C90" s="372" t="s">
        <v>72</v>
      </c>
      <c r="D90" s="382" t="s">
        <v>21</v>
      </c>
      <c r="E90" s="407" t="e">
        <f>VLOOKUP(B90,'Exam (EVE)'!D7:J36,7,0)</f>
        <v>#N/A</v>
      </c>
      <c r="F90" s="357" t="s">
        <v>143</v>
      </c>
      <c r="H90" s="365" t="s">
        <v>90</v>
      </c>
    </row>
    <row r="91" spans="1:8" ht="6" customHeight="1">
      <c r="A91" s="380"/>
      <c r="B91" s="373"/>
      <c r="C91" s="373"/>
      <c r="D91" s="383"/>
      <c r="E91" s="407"/>
      <c r="F91" s="357"/>
      <c r="H91" s="365"/>
    </row>
    <row r="92" spans="1:8" ht="6" customHeight="1">
      <c r="A92" s="380"/>
      <c r="B92" s="374"/>
      <c r="C92" s="374"/>
      <c r="D92" s="384"/>
      <c r="E92" s="407"/>
      <c r="F92" s="357"/>
      <c r="H92" s="365"/>
    </row>
    <row r="93" spans="1:8" ht="12.75">
      <c r="B93" s="356"/>
      <c r="C93" s="356"/>
      <c r="D93" s="356"/>
      <c r="E93" s="127"/>
      <c r="F93" s="120"/>
    </row>
    <row r="94" spans="1:8" ht="19.5" customHeight="1">
      <c r="B94" s="371" t="s">
        <v>126</v>
      </c>
      <c r="C94" s="371"/>
      <c r="D94" s="136"/>
      <c r="E94" s="137"/>
      <c r="F94" s="138"/>
    </row>
    <row r="95" spans="1:8" s="144" customFormat="1" ht="19.5" customHeight="1">
      <c r="B95" s="3" t="s">
        <v>13</v>
      </c>
      <c r="C95" s="4" t="s">
        <v>7</v>
      </c>
      <c r="D95" s="113" t="s">
        <v>15</v>
      </c>
      <c r="E95" s="370" t="s">
        <v>88</v>
      </c>
      <c r="F95" s="370"/>
      <c r="H95" s="164"/>
    </row>
    <row r="96" spans="1:8" ht="4.5" customHeight="1">
      <c r="A96" s="380" t="str">
        <f>"L1T3"&amp;H96</f>
        <v>L1T3C1</v>
      </c>
      <c r="B96" s="372" t="s">
        <v>64</v>
      </c>
      <c r="C96" s="372" t="s">
        <v>65</v>
      </c>
      <c r="D96" s="399" t="s">
        <v>30</v>
      </c>
      <c r="E96" s="358" t="str">
        <f>VLOOKUP(B96,'Exam (EVE)'!D7:J36,7,0)</f>
        <v>Day 1</v>
      </c>
      <c r="F96" s="357" t="s">
        <v>143</v>
      </c>
      <c r="H96" s="365" t="s">
        <v>91</v>
      </c>
    </row>
    <row r="97" spans="1:8" ht="4.5" customHeight="1">
      <c r="A97" s="380"/>
      <c r="B97" s="373"/>
      <c r="C97" s="373"/>
      <c r="D97" s="400"/>
      <c r="E97" s="358"/>
      <c r="F97" s="357"/>
      <c r="H97" s="365"/>
    </row>
    <row r="98" spans="1:8" ht="4.5" customHeight="1">
      <c r="A98" s="380"/>
      <c r="B98" s="374"/>
      <c r="C98" s="374"/>
      <c r="D98" s="401"/>
      <c r="E98" s="358"/>
      <c r="F98" s="357"/>
      <c r="H98" s="365"/>
    </row>
    <row r="99" spans="1:8" ht="4.5" customHeight="1">
      <c r="A99" s="380" t="str">
        <f>"L1T3"&amp;H99</f>
        <v>L1T3C2</v>
      </c>
      <c r="B99" s="372" t="s">
        <v>66</v>
      </c>
      <c r="C99" s="372" t="s">
        <v>148</v>
      </c>
      <c r="D99" s="399" t="s">
        <v>30</v>
      </c>
      <c r="E99" s="358" t="str">
        <f>VLOOKUP(B99,'Exam (EVE)'!D7:J36,7,0)</f>
        <v>Day 3</v>
      </c>
      <c r="F99" s="357" t="s">
        <v>143</v>
      </c>
      <c r="H99" s="365" t="s">
        <v>92</v>
      </c>
    </row>
    <row r="100" spans="1:8" ht="4.5" customHeight="1">
      <c r="A100" s="380"/>
      <c r="B100" s="373"/>
      <c r="C100" s="373"/>
      <c r="D100" s="400"/>
      <c r="E100" s="358"/>
      <c r="F100" s="357"/>
      <c r="H100" s="365"/>
    </row>
    <row r="101" spans="1:8" ht="4.5" customHeight="1">
      <c r="A101" s="380"/>
      <c r="B101" s="374"/>
      <c r="C101" s="374"/>
      <c r="D101" s="401"/>
      <c r="E101" s="358"/>
      <c r="F101" s="357"/>
      <c r="H101" s="365"/>
    </row>
    <row r="102" spans="1:8" ht="9.75" customHeight="1">
      <c r="A102" s="380" t="str">
        <f>"L1T3"&amp;H102</f>
        <v>L1T3C3</v>
      </c>
      <c r="B102" s="372" t="s">
        <v>60</v>
      </c>
      <c r="C102" s="372" t="s">
        <v>415</v>
      </c>
      <c r="D102" s="399" t="s">
        <v>37</v>
      </c>
      <c r="E102" s="358" t="str">
        <f>VLOOKUP(B102,'Exam (EVE)'!D7:J36,7,0)</f>
        <v>Day 5</v>
      </c>
      <c r="F102" s="357" t="s">
        <v>143</v>
      </c>
      <c r="H102" s="365" t="s">
        <v>89</v>
      </c>
    </row>
    <row r="103" spans="1:8" ht="9.75" customHeight="1">
      <c r="A103" s="380"/>
      <c r="B103" s="373"/>
      <c r="C103" s="373"/>
      <c r="D103" s="400"/>
      <c r="E103" s="358"/>
      <c r="F103" s="357"/>
      <c r="H103" s="365"/>
    </row>
    <row r="104" spans="1:8" ht="2.25" customHeight="1">
      <c r="A104" s="380"/>
      <c r="B104" s="374"/>
      <c r="C104" s="374"/>
      <c r="D104" s="401"/>
      <c r="E104" s="358"/>
      <c r="F104" s="357"/>
      <c r="H104" s="365"/>
    </row>
    <row r="105" spans="1:8" ht="18.75" customHeight="1">
      <c r="A105" s="380" t="str">
        <f>"L1T3"&amp;H105</f>
        <v>L1T3</v>
      </c>
      <c r="B105" s="404" t="s">
        <v>416</v>
      </c>
      <c r="C105" s="395" t="s">
        <v>417</v>
      </c>
      <c r="D105" s="403" t="s">
        <v>37</v>
      </c>
      <c r="E105" s="402" t="e">
        <f>VLOOKUP(B105,'Exam (EVE)'!D7:J36,7,0)</f>
        <v>#N/A</v>
      </c>
      <c r="F105" s="357" t="s">
        <v>143</v>
      </c>
      <c r="H105" s="365"/>
    </row>
    <row r="106" spans="1:8" ht="17.25" customHeight="1">
      <c r="A106" s="380"/>
      <c r="B106" s="405"/>
      <c r="C106" s="396"/>
      <c r="D106" s="400"/>
      <c r="E106" s="402"/>
      <c r="F106" s="357"/>
      <c r="H106" s="365"/>
    </row>
    <row r="107" spans="1:8" ht="21.75" customHeight="1">
      <c r="A107" s="380"/>
      <c r="B107" s="406"/>
      <c r="C107" s="397"/>
      <c r="D107" s="401"/>
      <c r="E107" s="402"/>
      <c r="F107" s="357"/>
      <c r="H107" s="365"/>
    </row>
    <row r="108" spans="1:8" ht="12.75">
      <c r="B108" s="356"/>
      <c r="C108" s="356"/>
      <c r="D108" s="356"/>
      <c r="E108" s="127"/>
      <c r="F108" s="120"/>
    </row>
    <row r="109" spans="1:8" ht="19.5" customHeight="1">
      <c r="B109" s="371" t="s">
        <v>125</v>
      </c>
      <c r="C109" s="371"/>
      <c r="D109" s="136"/>
      <c r="E109" s="137"/>
      <c r="F109" s="138"/>
    </row>
    <row r="110" spans="1:8" s="144" customFormat="1" ht="19.5" customHeight="1">
      <c r="B110" s="3" t="s">
        <v>13</v>
      </c>
      <c r="C110" s="4" t="s">
        <v>7</v>
      </c>
      <c r="D110" s="113" t="s">
        <v>15</v>
      </c>
      <c r="E110" s="370" t="s">
        <v>88</v>
      </c>
      <c r="F110" s="370"/>
      <c r="H110" s="164"/>
    </row>
    <row r="111" spans="1:8" ht="6" customHeight="1">
      <c r="A111" s="380" t="str">
        <f>"L1T2"&amp;H111</f>
        <v>L1T2C1</v>
      </c>
      <c r="B111" s="395" t="s">
        <v>425</v>
      </c>
      <c r="C111" s="395" t="s">
        <v>418</v>
      </c>
      <c r="D111" s="408" t="s">
        <v>30</v>
      </c>
      <c r="E111" s="402" t="e">
        <f>VLOOKUP(B111,'Exam (EVE)'!D7:J36,7,0)</f>
        <v>#N/A</v>
      </c>
      <c r="F111" s="357" t="s">
        <v>143</v>
      </c>
      <c r="H111" s="365" t="s">
        <v>91</v>
      </c>
    </row>
    <row r="112" spans="1:8" ht="6" customHeight="1">
      <c r="A112" s="380"/>
      <c r="B112" s="396"/>
      <c r="C112" s="396"/>
      <c r="D112" s="408"/>
      <c r="E112" s="402"/>
      <c r="F112" s="357"/>
      <c r="H112" s="365"/>
    </row>
    <row r="113" spans="1:8" ht="6" customHeight="1">
      <c r="A113" s="380"/>
      <c r="B113" s="397"/>
      <c r="C113" s="397"/>
      <c r="D113" s="408"/>
      <c r="E113" s="402"/>
      <c r="F113" s="357"/>
      <c r="H113" s="365"/>
    </row>
    <row r="114" spans="1:8" ht="6" customHeight="1">
      <c r="A114" s="380" t="str">
        <f>"L1T2"&amp;H114</f>
        <v>L1T2C2</v>
      </c>
      <c r="B114" s="395" t="s">
        <v>424</v>
      </c>
      <c r="C114" s="395" t="s">
        <v>419</v>
      </c>
      <c r="D114" s="408" t="s">
        <v>30</v>
      </c>
      <c r="E114" s="402" t="e">
        <f>VLOOKUP(B114,'Exam (EVE)'!D7:J36,7,0)</f>
        <v>#N/A</v>
      </c>
      <c r="F114" s="357" t="s">
        <v>143</v>
      </c>
      <c r="H114" s="365" t="s">
        <v>92</v>
      </c>
    </row>
    <row r="115" spans="1:8" ht="6" customHeight="1">
      <c r="A115" s="380"/>
      <c r="B115" s="396"/>
      <c r="C115" s="396"/>
      <c r="D115" s="408"/>
      <c r="E115" s="402"/>
      <c r="F115" s="357"/>
      <c r="H115" s="365"/>
    </row>
    <row r="116" spans="1:8" ht="6" customHeight="1">
      <c r="A116" s="380"/>
      <c r="B116" s="397"/>
      <c r="C116" s="397"/>
      <c r="D116" s="408"/>
      <c r="E116" s="402"/>
      <c r="F116" s="357"/>
      <c r="H116" s="365"/>
    </row>
    <row r="117" spans="1:8" ht="6" customHeight="1">
      <c r="A117" s="380" t="str">
        <f>"L1T2"&amp;H117</f>
        <v>L1T2C3</v>
      </c>
      <c r="B117" s="395" t="s">
        <v>423</v>
      </c>
      <c r="C117" s="395" t="s">
        <v>420</v>
      </c>
      <c r="D117" s="408" t="s">
        <v>21</v>
      </c>
      <c r="E117" s="402" t="e">
        <f>VLOOKUP(B117,'Exam (EVE)'!D7:J36,7,0)</f>
        <v>#N/A</v>
      </c>
      <c r="F117" s="357" t="s">
        <v>143</v>
      </c>
      <c r="H117" s="365" t="s">
        <v>89</v>
      </c>
    </row>
    <row r="118" spans="1:8" ht="6" customHeight="1">
      <c r="A118" s="380"/>
      <c r="B118" s="396"/>
      <c r="C118" s="396"/>
      <c r="D118" s="408"/>
      <c r="E118" s="402"/>
      <c r="F118" s="357"/>
      <c r="H118" s="365"/>
    </row>
    <row r="119" spans="1:8" ht="6" customHeight="1">
      <c r="A119" s="380"/>
      <c r="B119" s="397"/>
      <c r="C119" s="397"/>
      <c r="D119" s="408"/>
      <c r="E119" s="402"/>
      <c r="F119" s="357"/>
      <c r="H119" s="365"/>
    </row>
    <row r="120" spans="1:8" ht="6" customHeight="1">
      <c r="A120" s="380" t="str">
        <f>"L1T2"&amp;H120</f>
        <v>L1T2C4</v>
      </c>
      <c r="B120" s="395" t="s">
        <v>422</v>
      </c>
      <c r="C120" s="395" t="s">
        <v>421</v>
      </c>
      <c r="D120" s="408" t="s">
        <v>30</v>
      </c>
      <c r="E120" s="402" t="e">
        <f>VLOOKUP(B120,'Exam (EVE)'!D7:J36,7,0)</f>
        <v>#N/A</v>
      </c>
      <c r="F120" s="357" t="s">
        <v>143</v>
      </c>
      <c r="H120" s="365" t="s">
        <v>90</v>
      </c>
    </row>
    <row r="121" spans="1:8" ht="6" customHeight="1">
      <c r="A121" s="380"/>
      <c r="B121" s="396"/>
      <c r="C121" s="396"/>
      <c r="D121" s="408"/>
      <c r="E121" s="402"/>
      <c r="F121" s="357"/>
      <c r="H121" s="365"/>
    </row>
    <row r="122" spans="1:8" ht="6" customHeight="1">
      <c r="A122" s="380"/>
      <c r="B122" s="397"/>
      <c r="C122" s="397"/>
      <c r="D122" s="408"/>
      <c r="E122" s="402"/>
      <c r="F122" s="357"/>
      <c r="H122" s="365"/>
    </row>
    <row r="123" spans="1:8">
      <c r="B123" s="409"/>
      <c r="C123" s="409"/>
      <c r="D123" s="409"/>
      <c r="E123" s="128"/>
      <c r="F123" s="121"/>
    </row>
    <row r="124" spans="1:8" ht="19.5" customHeight="1">
      <c r="B124" s="371" t="s">
        <v>120</v>
      </c>
      <c r="C124" s="371"/>
      <c r="D124" s="136"/>
      <c r="E124" s="137"/>
      <c r="F124" s="138"/>
    </row>
    <row r="125" spans="1:8" s="144" customFormat="1" ht="19.5" customHeight="1">
      <c r="B125" s="3" t="s">
        <v>13</v>
      </c>
      <c r="C125" s="4" t="s">
        <v>7</v>
      </c>
      <c r="D125" s="113" t="s">
        <v>15</v>
      </c>
      <c r="E125" s="370" t="s">
        <v>88</v>
      </c>
      <c r="F125" s="370"/>
      <c r="H125" s="164"/>
    </row>
    <row r="126" spans="1:8" ht="6.75" customHeight="1">
      <c r="A126" s="380" t="str">
        <f>"L1T1"&amp;H126</f>
        <v>L1T1C1</v>
      </c>
      <c r="B126" s="395" t="s">
        <v>427</v>
      </c>
      <c r="C126" s="395" t="s">
        <v>150</v>
      </c>
      <c r="D126" s="398" t="s">
        <v>30</v>
      </c>
      <c r="E126" s="402" t="e">
        <f>VLOOKUP(B126,'Exam (EVE)'!D7:J36,7,0)</f>
        <v>#N/A</v>
      </c>
      <c r="F126" s="357" t="s">
        <v>143</v>
      </c>
      <c r="H126" s="365" t="s">
        <v>91</v>
      </c>
    </row>
    <row r="127" spans="1:8" ht="6.75" customHeight="1">
      <c r="A127" s="380"/>
      <c r="B127" s="396"/>
      <c r="C127" s="396"/>
      <c r="D127" s="398"/>
      <c r="E127" s="402"/>
      <c r="F127" s="357"/>
      <c r="H127" s="365"/>
    </row>
    <row r="128" spans="1:8" ht="6.75" customHeight="1">
      <c r="A128" s="380"/>
      <c r="B128" s="397"/>
      <c r="C128" s="397"/>
      <c r="D128" s="398"/>
      <c r="E128" s="402"/>
      <c r="F128" s="357"/>
      <c r="H128" s="365"/>
    </row>
    <row r="129" spans="1:8" ht="6.75" customHeight="1">
      <c r="A129" s="380" t="str">
        <f>"L1T1"&amp;H129</f>
        <v>L1T1C2</v>
      </c>
      <c r="B129" s="395" t="s">
        <v>429</v>
      </c>
      <c r="C129" s="395" t="s">
        <v>428</v>
      </c>
      <c r="D129" s="398" t="s">
        <v>30</v>
      </c>
      <c r="E129" s="402" t="e">
        <f>VLOOKUP(B129,'Exam (EVE)'!D7:J36,7,0)</f>
        <v>#N/A</v>
      </c>
      <c r="F129" s="357" t="s">
        <v>143</v>
      </c>
      <c r="H129" s="365" t="s">
        <v>92</v>
      </c>
    </row>
    <row r="130" spans="1:8" ht="6.75" customHeight="1">
      <c r="A130" s="380"/>
      <c r="B130" s="396"/>
      <c r="C130" s="396"/>
      <c r="D130" s="398"/>
      <c r="E130" s="402"/>
      <c r="F130" s="357"/>
      <c r="H130" s="365"/>
    </row>
    <row r="131" spans="1:8" ht="6.75" customHeight="1">
      <c r="A131" s="380"/>
      <c r="B131" s="397"/>
      <c r="C131" s="397"/>
      <c r="D131" s="398"/>
      <c r="E131" s="402"/>
      <c r="F131" s="357"/>
      <c r="H131" s="365"/>
    </row>
    <row r="132" spans="1:8" ht="6.75" customHeight="1">
      <c r="A132" s="380" t="str">
        <f>"L1T1"&amp;H132</f>
        <v>L1T1C3</v>
      </c>
      <c r="B132" s="395" t="s">
        <v>430</v>
      </c>
      <c r="C132" s="395" t="s">
        <v>73</v>
      </c>
      <c r="D132" s="398" t="s">
        <v>21</v>
      </c>
      <c r="E132" s="402" t="e">
        <f>VLOOKUP(B132,'Exam (EVE)'!D7:J36,7,0)</f>
        <v>#N/A</v>
      </c>
      <c r="F132" s="357" t="s">
        <v>143</v>
      </c>
      <c r="H132" s="365" t="s">
        <v>89</v>
      </c>
    </row>
    <row r="133" spans="1:8" ht="6.75" customHeight="1">
      <c r="A133" s="380"/>
      <c r="B133" s="396"/>
      <c r="C133" s="396"/>
      <c r="D133" s="398"/>
      <c r="E133" s="402"/>
      <c r="F133" s="357"/>
      <c r="H133" s="365"/>
    </row>
    <row r="134" spans="1:8" ht="6.75" customHeight="1">
      <c r="A134" s="380"/>
      <c r="B134" s="397"/>
      <c r="C134" s="397"/>
      <c r="D134" s="398"/>
      <c r="E134" s="402"/>
      <c r="F134" s="357"/>
      <c r="H134" s="365"/>
    </row>
    <row r="135" spans="1:8" ht="6.75" customHeight="1">
      <c r="A135" s="380" t="str">
        <f>"L1T1"&amp;H135</f>
        <v>L1T1C4</v>
      </c>
      <c r="B135" s="395" t="s">
        <v>366</v>
      </c>
      <c r="C135" s="395" t="s">
        <v>426</v>
      </c>
      <c r="D135" s="398" t="s">
        <v>30</v>
      </c>
      <c r="E135" s="402" t="e">
        <f>VLOOKUP(B135,'Exam (EVE)'!D7:J36,7,0)</f>
        <v>#N/A</v>
      </c>
      <c r="F135" s="357" t="s">
        <v>143</v>
      </c>
      <c r="H135" s="365" t="s">
        <v>90</v>
      </c>
    </row>
    <row r="136" spans="1:8" ht="6.75" customHeight="1">
      <c r="A136" s="380"/>
      <c r="B136" s="396"/>
      <c r="C136" s="396"/>
      <c r="D136" s="398"/>
      <c r="E136" s="402"/>
      <c r="F136" s="357"/>
      <c r="H136" s="365"/>
    </row>
    <row r="137" spans="1:8" ht="6.75" customHeight="1">
      <c r="A137" s="380"/>
      <c r="B137" s="397"/>
      <c r="C137" s="397"/>
      <c r="D137" s="398"/>
      <c r="E137" s="402"/>
      <c r="F137" s="357"/>
      <c r="H137" s="365"/>
    </row>
    <row r="142" spans="1:8">
      <c r="B142" s="391" t="s">
        <v>103</v>
      </c>
      <c r="C142" s="391"/>
    </row>
    <row r="143" spans="1:8">
      <c r="B143" s="142" t="s">
        <v>143</v>
      </c>
      <c r="C143" s="180"/>
    </row>
    <row r="144" spans="1:8" ht="7.5" customHeight="1"/>
    <row r="145" spans="2:3">
      <c r="B145" s="391" t="s">
        <v>107</v>
      </c>
      <c r="C145" s="391"/>
    </row>
    <row r="146" spans="2:3">
      <c r="B146" s="143" t="s">
        <v>0</v>
      </c>
      <c r="C146" s="175"/>
    </row>
    <row r="147" spans="2:3">
      <c r="B147" s="143" t="s">
        <v>1</v>
      </c>
      <c r="C147" s="51"/>
    </row>
    <row r="148" spans="2:3">
      <c r="B148" s="143" t="s">
        <v>2</v>
      </c>
      <c r="C148" s="51"/>
    </row>
    <row r="149" spans="2:3">
      <c r="B149" s="143" t="s">
        <v>3</v>
      </c>
      <c r="C149" s="51"/>
    </row>
    <row r="150" spans="2:3">
      <c r="B150" s="143" t="s">
        <v>5</v>
      </c>
      <c r="C150" s="51"/>
    </row>
    <row r="151" spans="2:3">
      <c r="B151" s="143" t="s">
        <v>6</v>
      </c>
      <c r="C151" s="51"/>
    </row>
    <row r="152" spans="2:3">
      <c r="B152" s="143" t="s">
        <v>76</v>
      </c>
      <c r="C152" s="51"/>
    </row>
  </sheetData>
  <sheetProtection sheet="1" formatCells="0" formatColumns="0" formatRows="0" sort="0" autoFilter="0"/>
  <mergeCells count="271">
    <mergeCell ref="A75:A77"/>
    <mergeCell ref="A33:A35"/>
    <mergeCell ref="A45:A47"/>
    <mergeCell ref="A54:A56"/>
    <mergeCell ref="A60:A62"/>
    <mergeCell ref="A66:A68"/>
    <mergeCell ref="A51:A53"/>
    <mergeCell ref="A57:A59"/>
    <mergeCell ref="A42:A44"/>
    <mergeCell ref="H87:H89"/>
    <mergeCell ref="H90:H92"/>
    <mergeCell ref="H111:H113"/>
    <mergeCell ref="H114:H116"/>
    <mergeCell ref="H117:H119"/>
    <mergeCell ref="A15:A17"/>
    <mergeCell ref="A18:A20"/>
    <mergeCell ref="A21:A23"/>
    <mergeCell ref="A27:A29"/>
    <mergeCell ref="H39:H41"/>
    <mergeCell ref="H45:H47"/>
    <mergeCell ref="H42:H44"/>
    <mergeCell ref="H15:H17"/>
    <mergeCell ref="H18:H20"/>
    <mergeCell ref="H21:H23"/>
    <mergeCell ref="F33:F35"/>
    <mergeCell ref="A24:A26"/>
    <mergeCell ref="A39:A41"/>
    <mergeCell ref="A69:A71"/>
    <mergeCell ref="A36:A38"/>
    <mergeCell ref="E32:F32"/>
    <mergeCell ref="E27:E29"/>
    <mergeCell ref="F27:F29"/>
    <mergeCell ref="A72:A74"/>
    <mergeCell ref="H81:H83"/>
    <mergeCell ref="H84:H86"/>
    <mergeCell ref="E21:E23"/>
    <mergeCell ref="F21:F23"/>
    <mergeCell ref="H75:H77"/>
    <mergeCell ref="H51:H53"/>
    <mergeCell ref="H54:H56"/>
    <mergeCell ref="H57:H59"/>
    <mergeCell ref="H60:H62"/>
    <mergeCell ref="H72:H74"/>
    <mergeCell ref="E60:E62"/>
    <mergeCell ref="E75:E77"/>
    <mergeCell ref="H27:H29"/>
    <mergeCell ref="H33:H35"/>
    <mergeCell ref="H36:H38"/>
    <mergeCell ref="H24:H26"/>
    <mergeCell ref="E24:E26"/>
    <mergeCell ref="F24:F26"/>
    <mergeCell ref="F54:F56"/>
    <mergeCell ref="F84:F86"/>
    <mergeCell ref="F69:F71"/>
    <mergeCell ref="E84:E86"/>
    <mergeCell ref="F81:F83"/>
    <mergeCell ref="E80:F80"/>
    <mergeCell ref="H126:H128"/>
    <mergeCell ref="H129:H131"/>
    <mergeCell ref="H132:H134"/>
    <mergeCell ref="H135:H137"/>
    <mergeCell ref="F135:F137"/>
    <mergeCell ref="E135:E137"/>
    <mergeCell ref="F132:F134"/>
    <mergeCell ref="E132:E134"/>
    <mergeCell ref="H96:H98"/>
    <mergeCell ref="H99:H101"/>
    <mergeCell ref="H102:H104"/>
    <mergeCell ref="H105:H107"/>
    <mergeCell ref="H120:H122"/>
    <mergeCell ref="F129:F131"/>
    <mergeCell ref="F126:F128"/>
    <mergeCell ref="E129:E131"/>
    <mergeCell ref="E125:F125"/>
    <mergeCell ref="F117:F119"/>
    <mergeCell ref="E126:E128"/>
    <mergeCell ref="E14:F14"/>
    <mergeCell ref="E15:E17"/>
    <mergeCell ref="B123:D123"/>
    <mergeCell ref="B124:C124"/>
    <mergeCell ref="F15:F17"/>
    <mergeCell ref="F18:F20"/>
    <mergeCell ref="D111:D113"/>
    <mergeCell ref="B114:B116"/>
    <mergeCell ref="B120:B122"/>
    <mergeCell ref="C120:C122"/>
    <mergeCell ref="E18:E20"/>
    <mergeCell ref="D114:D116"/>
    <mergeCell ref="C114:C116"/>
    <mergeCell ref="C96:C98"/>
    <mergeCell ref="E72:E74"/>
    <mergeCell ref="E33:E35"/>
    <mergeCell ref="E87:E89"/>
    <mergeCell ref="B48:D48"/>
    <mergeCell ref="B49:C49"/>
    <mergeCell ref="C66:C68"/>
    <mergeCell ref="D66:D68"/>
    <mergeCell ref="B117:B119"/>
    <mergeCell ref="C117:C119"/>
    <mergeCell ref="D117:D119"/>
    <mergeCell ref="F87:F89"/>
    <mergeCell ref="E81:E83"/>
    <mergeCell ref="E69:E71"/>
    <mergeCell ref="F72:F74"/>
    <mergeCell ref="F75:F77"/>
    <mergeCell ref="D120:D122"/>
    <mergeCell ref="B111:B113"/>
    <mergeCell ref="C111:C113"/>
    <mergeCell ref="B108:D108"/>
    <mergeCell ref="C105:C107"/>
    <mergeCell ref="D99:D101"/>
    <mergeCell ref="F99:F101"/>
    <mergeCell ref="E105:E107"/>
    <mergeCell ref="E114:E116"/>
    <mergeCell ref="F102:F104"/>
    <mergeCell ref="F105:F107"/>
    <mergeCell ref="F111:F113"/>
    <mergeCell ref="E110:F110"/>
    <mergeCell ref="F114:F116"/>
    <mergeCell ref="F120:F122"/>
    <mergeCell ref="E102:E104"/>
    <mergeCell ref="E111:E113"/>
    <mergeCell ref="E120:E122"/>
    <mergeCell ref="E90:E92"/>
    <mergeCell ref="E95:F95"/>
    <mergeCell ref="D96:D98"/>
    <mergeCell ref="E96:E98"/>
    <mergeCell ref="B96:B98"/>
    <mergeCell ref="F90:F92"/>
    <mergeCell ref="E117:E119"/>
    <mergeCell ref="E99:E101"/>
    <mergeCell ref="C99:C101"/>
    <mergeCell ref="D102:D104"/>
    <mergeCell ref="D105:D107"/>
    <mergeCell ref="B105:B107"/>
    <mergeCell ref="F96:F98"/>
    <mergeCell ref="B145:C145"/>
    <mergeCell ref="B54:B56"/>
    <mergeCell ref="C54:C56"/>
    <mergeCell ref="D54:D56"/>
    <mergeCell ref="B142:C142"/>
    <mergeCell ref="B72:B74"/>
    <mergeCell ref="B66:B68"/>
    <mergeCell ref="D84:D86"/>
    <mergeCell ref="B99:B101"/>
    <mergeCell ref="B109:C109"/>
    <mergeCell ref="B129:B131"/>
    <mergeCell ref="C129:C131"/>
    <mergeCell ref="D129:D131"/>
    <mergeCell ref="B126:B128"/>
    <mergeCell ref="C126:C128"/>
    <mergeCell ref="C84:C86"/>
    <mergeCell ref="B132:B134"/>
    <mergeCell ref="C132:C134"/>
    <mergeCell ref="D132:D134"/>
    <mergeCell ref="B135:B137"/>
    <mergeCell ref="C135:C137"/>
    <mergeCell ref="D135:D137"/>
    <mergeCell ref="D126:D128"/>
    <mergeCell ref="B94:C94"/>
    <mergeCell ref="B3:F3"/>
    <mergeCell ref="B5:F5"/>
    <mergeCell ref="B6:F6"/>
    <mergeCell ref="B7:F7"/>
    <mergeCell ref="B4:F4"/>
    <mergeCell ref="E9:F9"/>
    <mergeCell ref="B8:C8"/>
    <mergeCell ref="B12:D12"/>
    <mergeCell ref="B60:B62"/>
    <mergeCell ref="C60:C62"/>
    <mergeCell ref="B13:C13"/>
    <mergeCell ref="B57:B59"/>
    <mergeCell ref="C57:C59"/>
    <mergeCell ref="D60:D62"/>
    <mergeCell ref="B15:B17"/>
    <mergeCell ref="C15:C17"/>
    <mergeCell ref="D57:D59"/>
    <mergeCell ref="E50:F50"/>
    <mergeCell ref="E51:E53"/>
    <mergeCell ref="E57:E59"/>
    <mergeCell ref="F51:F53"/>
    <mergeCell ref="F60:F62"/>
    <mergeCell ref="F39:F41"/>
    <mergeCell ref="E45:E47"/>
    <mergeCell ref="B79:C79"/>
    <mergeCell ref="B102:B104"/>
    <mergeCell ref="C102:C104"/>
    <mergeCell ref="B93:D93"/>
    <mergeCell ref="B81:B83"/>
    <mergeCell ref="C81:C83"/>
    <mergeCell ref="D81:D83"/>
    <mergeCell ref="C90:C92"/>
    <mergeCell ref="B90:B92"/>
    <mergeCell ref="B84:B86"/>
    <mergeCell ref="D90:D92"/>
    <mergeCell ref="D87:D89"/>
    <mergeCell ref="C87:C89"/>
    <mergeCell ref="B87:B89"/>
    <mergeCell ref="B27:B29"/>
    <mergeCell ref="C27:C29"/>
    <mergeCell ref="B21:B23"/>
    <mergeCell ref="C21:C23"/>
    <mergeCell ref="B24:B26"/>
    <mergeCell ref="C24:C26"/>
    <mergeCell ref="B42:B44"/>
    <mergeCell ref="C42:C44"/>
    <mergeCell ref="C36:C38"/>
    <mergeCell ref="A81:A83"/>
    <mergeCell ref="A84:A86"/>
    <mergeCell ref="A87:A89"/>
    <mergeCell ref="A90:A92"/>
    <mergeCell ref="A96:A98"/>
    <mergeCell ref="A135:A137"/>
    <mergeCell ref="A129:A131"/>
    <mergeCell ref="A102:A104"/>
    <mergeCell ref="A105:A107"/>
    <mergeCell ref="A126:A128"/>
    <mergeCell ref="A111:A113"/>
    <mergeCell ref="A114:A116"/>
    <mergeCell ref="A117:A119"/>
    <mergeCell ref="A120:A122"/>
    <mergeCell ref="A132:A134"/>
    <mergeCell ref="A99:A101"/>
    <mergeCell ref="B69:B71"/>
    <mergeCell ref="B75:B77"/>
    <mergeCell ref="D72:D74"/>
    <mergeCell ref="D69:D71"/>
    <mergeCell ref="D15:D17"/>
    <mergeCell ref="D27:D29"/>
    <mergeCell ref="D21:D23"/>
    <mergeCell ref="D24:D26"/>
    <mergeCell ref="B45:B47"/>
    <mergeCell ref="C45:C47"/>
    <mergeCell ref="D45:D47"/>
    <mergeCell ref="B39:B41"/>
    <mergeCell ref="B33:B35"/>
    <mergeCell ref="C33:C35"/>
    <mergeCell ref="B18:B20"/>
    <mergeCell ref="C18:C20"/>
    <mergeCell ref="B30:D30"/>
    <mergeCell ref="B31:C31"/>
    <mergeCell ref="C39:C41"/>
    <mergeCell ref="D39:D41"/>
    <mergeCell ref="B36:B38"/>
    <mergeCell ref="D18:D20"/>
    <mergeCell ref="D33:D35"/>
    <mergeCell ref="B51:B53"/>
    <mergeCell ref="B78:D78"/>
    <mergeCell ref="F66:F68"/>
    <mergeCell ref="E54:E56"/>
    <mergeCell ref="F57:F59"/>
    <mergeCell ref="C51:C53"/>
    <mergeCell ref="D51:D53"/>
    <mergeCell ref="H66:H68"/>
    <mergeCell ref="H69:H71"/>
    <mergeCell ref="D36:D38"/>
    <mergeCell ref="D42:D44"/>
    <mergeCell ref="F36:F38"/>
    <mergeCell ref="E36:E38"/>
    <mergeCell ref="E65:F65"/>
    <mergeCell ref="E66:E68"/>
    <mergeCell ref="F45:F47"/>
    <mergeCell ref="F42:F44"/>
    <mergeCell ref="E39:E41"/>
    <mergeCell ref="E42:E44"/>
    <mergeCell ref="B63:D63"/>
    <mergeCell ref="B64:C64"/>
    <mergeCell ref="C69:C71"/>
    <mergeCell ref="D75:D77"/>
    <mergeCell ref="C75:C77"/>
    <mergeCell ref="C72:C74"/>
  </mergeCells>
  <phoneticPr fontId="1" type="noConversion"/>
  <printOptions horizontalCentered="1"/>
  <pageMargins left="0.25" right="0.25" top="0.75" bottom="0" header="0" footer="0"/>
  <pageSetup paperSize="9" orientation="portrait" r:id="rId1"/>
  <headerFooter alignWithMargins="0"/>
  <rowBreaks count="2" manualBreakCount="2">
    <brk id="78" max="16383" man="1"/>
    <brk id="137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"/>
  <dimension ref="A1:AM53"/>
  <sheetViews>
    <sheetView showGridLines="0" topLeftCell="A10" zoomScale="90" zoomScaleNormal="90" workbookViewId="0">
      <selection activeCell="G14" sqref="G14"/>
    </sheetView>
  </sheetViews>
  <sheetFormatPr defaultRowHeight="43.5" customHeight="1"/>
  <cols>
    <col min="1" max="1" width="7.140625" style="9" customWidth="1"/>
    <col min="2" max="2" width="8" style="7" customWidth="1"/>
    <col min="3" max="3" width="8.140625" style="7" customWidth="1"/>
    <col min="4" max="4" width="13.85546875" style="7" customWidth="1"/>
    <col min="5" max="5" width="16.42578125" style="7" customWidth="1"/>
    <col min="6" max="6" width="7.85546875" style="7" customWidth="1"/>
    <col min="7" max="7" width="8.7109375" style="7" customWidth="1"/>
    <col min="8" max="8" width="8.28515625" style="7" customWidth="1"/>
    <col min="9" max="9" width="14.28515625" style="7" customWidth="1"/>
    <col min="10" max="10" width="16.42578125" style="7" customWidth="1"/>
    <col min="11" max="11" width="8.5703125" style="7" customWidth="1"/>
    <col min="12" max="12" width="8.28515625" style="7" customWidth="1"/>
    <col min="13" max="13" width="8.140625" style="7" customWidth="1"/>
    <col min="14" max="14" width="9.7109375" style="7" customWidth="1"/>
    <col min="15" max="15" width="14.28515625" style="7" customWidth="1"/>
    <col min="16" max="16" width="16.42578125" style="8" customWidth="1"/>
    <col min="17" max="17" width="8.85546875" style="7" customWidth="1"/>
    <col min="18" max="18" width="7.42578125" style="7" customWidth="1"/>
    <col min="19" max="19" width="8" style="7" customWidth="1"/>
    <col min="20" max="20" width="14.28515625" style="192" customWidth="1"/>
    <col min="21" max="21" width="16.42578125" style="192" customWidth="1"/>
    <col min="22" max="23" width="7.7109375" style="7" customWidth="1"/>
    <col min="24" max="24" width="8.85546875" style="7" customWidth="1"/>
    <col min="25" max="25" width="8" style="192" customWidth="1"/>
    <col min="26" max="26" width="14.28515625" style="192" customWidth="1"/>
    <col min="27" max="27" width="16.42578125" style="192" customWidth="1"/>
    <col min="28" max="28" width="8" style="7" customWidth="1"/>
    <col min="29" max="29" width="8.7109375" style="7" customWidth="1"/>
    <col min="30" max="30" width="8" style="192" customWidth="1"/>
    <col min="31" max="31" width="14.28515625" style="192" customWidth="1"/>
    <col min="32" max="32" width="16.42578125" style="192" customWidth="1"/>
    <col min="33" max="33" width="9.140625" style="7"/>
    <col min="34" max="35" width="8.5703125" style="9" customWidth="1"/>
    <col min="36" max="36" width="8.28515625" style="7" customWidth="1"/>
    <col min="37" max="38" width="8.42578125" style="58" customWidth="1"/>
    <col min="39" max="39" width="5.85546875" style="58" customWidth="1"/>
    <col min="40" max="16384" width="9.140625" style="7"/>
  </cols>
  <sheetData>
    <row r="1" spans="1:39" ht="43.5" customHeight="1">
      <c r="A1" s="414" t="s">
        <v>96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11"/>
    </row>
    <row r="2" spans="1:39" ht="4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6"/>
      <c r="AH2" s="416"/>
      <c r="AI2" s="10"/>
    </row>
    <row r="3" spans="1:39" ht="43.5" customHeight="1">
      <c r="A3" s="415" t="s">
        <v>109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415"/>
      <c r="AD3" s="415"/>
      <c r="AE3" s="415"/>
      <c r="AF3" s="415"/>
      <c r="AG3" s="415"/>
      <c r="AH3" s="415"/>
      <c r="AI3" s="22"/>
    </row>
    <row r="4" spans="1:39" ht="43.5" customHeight="1">
      <c r="A4" s="26"/>
      <c r="B4" s="420" t="s">
        <v>104</v>
      </c>
      <c r="C4" s="420"/>
      <c r="D4" s="420"/>
      <c r="E4" s="420"/>
      <c r="F4" s="420"/>
      <c r="G4" s="420"/>
      <c r="H4" s="420"/>
      <c r="I4" s="420"/>
      <c r="J4" s="420"/>
      <c r="K4" s="420"/>
      <c r="L4" s="12"/>
      <c r="M4" s="420" t="s">
        <v>105</v>
      </c>
      <c r="N4" s="420"/>
      <c r="O4" s="420"/>
      <c r="P4" s="420"/>
      <c r="Q4" s="420"/>
      <c r="R4" s="420"/>
      <c r="S4" s="420"/>
      <c r="T4" s="420"/>
      <c r="U4" s="420"/>
      <c r="V4" s="420"/>
      <c r="W4" s="12"/>
      <c r="X4" s="420" t="s">
        <v>106</v>
      </c>
      <c r="Y4" s="420"/>
      <c r="Z4" s="420"/>
      <c r="AA4" s="420"/>
      <c r="AB4" s="420"/>
      <c r="AC4" s="420"/>
      <c r="AD4" s="420"/>
      <c r="AE4" s="420"/>
      <c r="AF4" s="420"/>
      <c r="AG4" s="420"/>
      <c r="AH4" s="420"/>
      <c r="AI4" s="23"/>
    </row>
    <row r="5" spans="1:39" s="15" customFormat="1" ht="43.5" customHeight="1">
      <c r="A5" s="13" t="s">
        <v>4</v>
      </c>
      <c r="B5" s="13" t="s">
        <v>94</v>
      </c>
      <c r="C5" s="14" t="s">
        <v>98</v>
      </c>
      <c r="D5" s="14" t="s">
        <v>99</v>
      </c>
      <c r="E5" s="14" t="s">
        <v>100</v>
      </c>
      <c r="F5" s="13" t="s">
        <v>95</v>
      </c>
      <c r="G5" s="13" t="s">
        <v>94</v>
      </c>
      <c r="H5" s="14" t="s">
        <v>98</v>
      </c>
      <c r="I5" s="14" t="s">
        <v>99</v>
      </c>
      <c r="J5" s="14" t="s">
        <v>100</v>
      </c>
      <c r="K5" s="13" t="s">
        <v>95</v>
      </c>
      <c r="L5" s="13" t="s">
        <v>115</v>
      </c>
      <c r="M5" s="13" t="s">
        <v>94</v>
      </c>
      <c r="N5" s="14" t="s">
        <v>98</v>
      </c>
      <c r="O5" s="14" t="s">
        <v>99</v>
      </c>
      <c r="P5" s="14" t="s">
        <v>100</v>
      </c>
      <c r="Q5" s="13" t="s">
        <v>95</v>
      </c>
      <c r="R5" s="13" t="s">
        <v>94</v>
      </c>
      <c r="S5" s="14" t="s">
        <v>98</v>
      </c>
      <c r="T5" s="190" t="s">
        <v>99</v>
      </c>
      <c r="U5" s="190" t="s">
        <v>100</v>
      </c>
      <c r="V5" s="13" t="s">
        <v>95</v>
      </c>
      <c r="W5" s="13" t="s">
        <v>105</v>
      </c>
      <c r="X5" s="13" t="s">
        <v>94</v>
      </c>
      <c r="Y5" s="190" t="s">
        <v>98</v>
      </c>
      <c r="Z5" s="190" t="s">
        <v>99</v>
      </c>
      <c r="AA5" s="190" t="s">
        <v>100</v>
      </c>
      <c r="AB5" s="13" t="s">
        <v>95</v>
      </c>
      <c r="AC5" s="13" t="s">
        <v>94</v>
      </c>
      <c r="AD5" s="190" t="s">
        <v>98</v>
      </c>
      <c r="AE5" s="190" t="s">
        <v>99</v>
      </c>
      <c r="AF5" s="190" t="s">
        <v>100</v>
      </c>
      <c r="AG5" s="13" t="s">
        <v>95</v>
      </c>
      <c r="AH5" s="13" t="s">
        <v>106</v>
      </c>
      <c r="AI5" s="28" t="s">
        <v>116</v>
      </c>
      <c r="AK5" s="419" t="s">
        <v>108</v>
      </c>
      <c r="AL5" s="419"/>
      <c r="AM5" s="419"/>
    </row>
    <row r="6" spans="1:39" s="16" customFormat="1" ht="43.5" customHeight="1">
      <c r="A6" s="165" t="s">
        <v>0</v>
      </c>
      <c r="B6" s="181" t="s">
        <v>80</v>
      </c>
      <c r="C6" s="182" t="str">
        <f>B6&amp;F6</f>
        <v>L1T3C1</v>
      </c>
      <c r="D6" s="182" t="str">
        <f>C6&amp;"Section"</f>
        <v>L1T3C1Section</v>
      </c>
      <c r="E6" s="182" t="str">
        <f>C6&amp;"No. of Students"</f>
        <v>L1T3C1No. of Students</v>
      </c>
      <c r="F6" s="181" t="s">
        <v>91</v>
      </c>
      <c r="G6" s="169" t="s">
        <v>86</v>
      </c>
      <c r="H6" s="20" t="str">
        <f>G6&amp;K6</f>
        <v>L3T3C1</v>
      </c>
      <c r="I6" s="20" t="str">
        <f>H6&amp;"Section"</f>
        <v>L3T3C1Section</v>
      </c>
      <c r="J6" s="20" t="str">
        <f>H6&amp;"No. of Students"</f>
        <v>L3T3C1No. of Students</v>
      </c>
      <c r="K6" s="169" t="s">
        <v>91</v>
      </c>
      <c r="L6" s="25" t="s">
        <v>104</v>
      </c>
      <c r="M6" s="168" t="s">
        <v>79</v>
      </c>
      <c r="N6" s="19" t="str">
        <f>M6&amp;Q6</f>
        <v>L2T2C1</v>
      </c>
      <c r="O6" s="19" t="str">
        <f>N6&amp;"Section"</f>
        <v>L2T2C1Section</v>
      </c>
      <c r="P6" s="19" t="str">
        <f>N6&amp;"No. of Students"</f>
        <v>L2T2C1No. of Students</v>
      </c>
      <c r="Q6" s="168" t="s">
        <v>91</v>
      </c>
      <c r="R6" s="170" t="s">
        <v>87</v>
      </c>
      <c r="S6" s="21" t="str">
        <f>R6&amp;V6</f>
        <v>L4T2C1</v>
      </c>
      <c r="T6" s="191" t="str">
        <f>S6&amp;"Section"</f>
        <v>L4T2C1Section</v>
      </c>
      <c r="U6" s="191" t="str">
        <f>S6&amp;"No. of Students"</f>
        <v>L4T2C1No. of Students</v>
      </c>
      <c r="V6" s="170" t="s">
        <v>91</v>
      </c>
      <c r="W6" s="13" t="s">
        <v>105</v>
      </c>
      <c r="X6" s="181" t="s">
        <v>82</v>
      </c>
      <c r="Y6" s="191" t="str">
        <f>X6&amp;AB6</f>
        <v>L1T1C1</v>
      </c>
      <c r="Z6" s="191" t="str">
        <f>Y6&amp;"Section"</f>
        <v>L1T1C1Section</v>
      </c>
      <c r="AA6" s="191" t="str">
        <f>Y6&amp;"No. of Students"</f>
        <v>L1T1C1No. of Students</v>
      </c>
      <c r="AB6" s="181" t="s">
        <v>91</v>
      </c>
      <c r="AC6" s="169" t="s">
        <v>78</v>
      </c>
      <c r="AD6" s="191" t="str">
        <f>AC6&amp;AG6</f>
        <v>L3T1C1</v>
      </c>
      <c r="AE6" s="191" t="str">
        <f>AD6&amp;"Section"</f>
        <v>L3T1C1Section</v>
      </c>
      <c r="AF6" s="191" t="str">
        <f>AD6&amp;"No. of Students"</f>
        <v>L3T1C1No. of Students</v>
      </c>
      <c r="AG6" s="169" t="s">
        <v>91</v>
      </c>
      <c r="AH6" s="13" t="s">
        <v>106</v>
      </c>
      <c r="AI6" s="28" t="str">
        <f xml:space="preserve"> A6</f>
        <v>Day 1</v>
      </c>
      <c r="AK6" s="59" t="str">
        <f>C6</f>
        <v>L1T3C1</v>
      </c>
      <c r="AL6" s="60" t="str">
        <f>VLOOKUP(AK6,C6:AI9,33)</f>
        <v>Day 1</v>
      </c>
      <c r="AM6" s="60" t="str">
        <f>VLOOKUP(AK6,C6:AI9,10)</f>
        <v>Slot A</v>
      </c>
    </row>
    <row r="7" spans="1:39" s="17" customFormat="1" ht="43.5" customHeight="1">
      <c r="A7" s="165" t="s">
        <v>2</v>
      </c>
      <c r="B7" s="181" t="s">
        <v>80</v>
      </c>
      <c r="C7" s="185" t="str">
        <f>B7&amp;F7</f>
        <v>L1T3C2</v>
      </c>
      <c r="D7" s="185" t="str">
        <f>C7&amp;"Section"</f>
        <v>L1T3C2Section</v>
      </c>
      <c r="E7" s="185" t="str">
        <f>C7&amp;"No. of Students"</f>
        <v>L1T3C2No. of Students</v>
      </c>
      <c r="F7" s="186" t="s">
        <v>92</v>
      </c>
      <c r="G7" s="169" t="s">
        <v>86</v>
      </c>
      <c r="H7" s="20" t="str">
        <f>G7&amp;K7</f>
        <v>L3T3C2</v>
      </c>
      <c r="I7" s="20" t="str">
        <f>H7&amp;"Section"</f>
        <v>L3T3C2Section</v>
      </c>
      <c r="J7" s="20" t="str">
        <f>H7&amp;"No. of Students"</f>
        <v>L3T3C2No. of Students</v>
      </c>
      <c r="K7" s="169" t="s">
        <v>92</v>
      </c>
      <c r="L7" s="25" t="s">
        <v>104</v>
      </c>
      <c r="M7" s="168" t="s">
        <v>79</v>
      </c>
      <c r="N7" s="19" t="str">
        <f>M7&amp;Q7</f>
        <v>L2T2C2</v>
      </c>
      <c r="O7" s="19" t="str">
        <f>N7&amp;"Section"</f>
        <v>L2T2C2Section</v>
      </c>
      <c r="P7" s="19" t="str">
        <f>N7&amp;"No. of Students"</f>
        <v>L2T2C2No. of Students</v>
      </c>
      <c r="Q7" s="168" t="s">
        <v>92</v>
      </c>
      <c r="R7" s="171"/>
      <c r="S7" s="21" t="str">
        <f>R7&amp;V7</f>
        <v/>
      </c>
      <c r="T7" s="191" t="str">
        <f>S7&amp;"Section"</f>
        <v>Section</v>
      </c>
      <c r="U7" s="191" t="str">
        <f>S7&amp;"No. of Students"</f>
        <v>No. of Students</v>
      </c>
      <c r="V7" s="173"/>
      <c r="W7" s="13" t="s">
        <v>105</v>
      </c>
      <c r="X7" s="181" t="s">
        <v>82</v>
      </c>
      <c r="Y7" s="191" t="str">
        <f>X7&amp;AB7</f>
        <v>L1T1C2</v>
      </c>
      <c r="Z7" s="191" t="str">
        <f>Y7&amp;"Section"</f>
        <v>L1T1C2Section</v>
      </c>
      <c r="AA7" s="191" t="str">
        <f>Y7&amp;"No. of Students"</f>
        <v>L1T1C2No. of Students</v>
      </c>
      <c r="AB7" s="181" t="s">
        <v>92</v>
      </c>
      <c r="AC7" s="169" t="s">
        <v>78</v>
      </c>
      <c r="AD7" s="191" t="str">
        <f>AC7&amp;AG7</f>
        <v>L3T1C2</v>
      </c>
      <c r="AE7" s="191" t="str">
        <f>AD7&amp;"Section"</f>
        <v>L3T1C2Section</v>
      </c>
      <c r="AF7" s="191" t="str">
        <f>AD7&amp;"No. of Students"</f>
        <v>L3T1C2No. of Students</v>
      </c>
      <c r="AG7" s="169" t="s">
        <v>92</v>
      </c>
      <c r="AH7" s="13" t="s">
        <v>106</v>
      </c>
      <c r="AI7" s="28" t="str">
        <f xml:space="preserve"> A7</f>
        <v>Day 3</v>
      </c>
      <c r="AK7" s="59" t="str">
        <f>C7</f>
        <v>L1T3C2</v>
      </c>
      <c r="AL7" s="60" t="str">
        <f>VLOOKUP(AK7,C6:AI9,33)</f>
        <v>Day 3</v>
      </c>
      <c r="AM7" s="60" t="str">
        <f>VLOOKUP(AK7,C6:AI9,10)</f>
        <v>Slot A</v>
      </c>
    </row>
    <row r="8" spans="1:39" s="17" customFormat="1" ht="43.5" customHeight="1">
      <c r="A8" s="166" t="s">
        <v>5</v>
      </c>
      <c r="B8" s="181" t="s">
        <v>80</v>
      </c>
      <c r="C8" s="185" t="str">
        <f>B8&amp;F8</f>
        <v>L1T3C3</v>
      </c>
      <c r="D8" s="185" t="str">
        <f>C8&amp;"Section"</f>
        <v>L1T3C3Section</v>
      </c>
      <c r="E8" s="185" t="str">
        <f>C8&amp;"No. of Students"</f>
        <v>L1T3C3No. of Students</v>
      </c>
      <c r="F8" s="187" t="s">
        <v>89</v>
      </c>
      <c r="G8" s="169" t="s">
        <v>86</v>
      </c>
      <c r="H8" s="20" t="str">
        <f>G8&amp;K8</f>
        <v>L3T3C3</v>
      </c>
      <c r="I8" s="20" t="str">
        <f>H8&amp;"Section"</f>
        <v>L3T3C3Section</v>
      </c>
      <c r="J8" s="20" t="str">
        <f>H8&amp;"No. of Students"</f>
        <v>L3T3C3No. of Students</v>
      </c>
      <c r="K8" s="169" t="s">
        <v>89</v>
      </c>
      <c r="L8" s="25" t="s">
        <v>104</v>
      </c>
      <c r="M8" s="168" t="s">
        <v>79</v>
      </c>
      <c r="N8" s="19" t="str">
        <f>M8&amp;Q8</f>
        <v>L2T2C3</v>
      </c>
      <c r="O8" s="19" t="str">
        <f>N8&amp;"Section"</f>
        <v>L2T2C3Section</v>
      </c>
      <c r="P8" s="19" t="str">
        <f>N8&amp;"No. of Students"</f>
        <v>L2T2C3No. of Students</v>
      </c>
      <c r="Q8" s="168" t="s">
        <v>89</v>
      </c>
      <c r="R8" s="172"/>
      <c r="S8" s="21" t="str">
        <f>R8&amp;V8</f>
        <v/>
      </c>
      <c r="T8" s="191" t="str">
        <f>S8&amp;"Section"</f>
        <v>Section</v>
      </c>
      <c r="U8" s="191" t="str">
        <f>S8&amp;"No. of Students"</f>
        <v>No. of Students</v>
      </c>
      <c r="V8" s="174"/>
      <c r="W8" s="13" t="s">
        <v>105</v>
      </c>
      <c r="X8" s="181"/>
      <c r="Y8" s="191" t="str">
        <f>X8&amp;AB8</f>
        <v/>
      </c>
      <c r="Z8" s="191" t="str">
        <f>Y8&amp;"Section"</f>
        <v>Section</v>
      </c>
      <c r="AA8" s="191" t="str">
        <f>Y8&amp;"No. of Students"</f>
        <v>No. of Students</v>
      </c>
      <c r="AB8" s="181"/>
      <c r="AC8" s="169" t="s">
        <v>78</v>
      </c>
      <c r="AD8" s="191" t="str">
        <f>AC8&amp;AG8</f>
        <v>L3T1C3</v>
      </c>
      <c r="AE8" s="191" t="str">
        <f>AD8&amp;"Section"</f>
        <v>L3T1C3Section</v>
      </c>
      <c r="AF8" s="191" t="str">
        <f>AD8&amp;"No. of Students"</f>
        <v>L3T1C3No. of Students</v>
      </c>
      <c r="AG8" s="169" t="s">
        <v>89</v>
      </c>
      <c r="AH8" s="13" t="s">
        <v>106</v>
      </c>
      <c r="AI8" s="28" t="str">
        <f xml:space="preserve"> A8</f>
        <v>Day 5</v>
      </c>
      <c r="AK8" s="59" t="str">
        <f>C8</f>
        <v>L1T3C3</v>
      </c>
      <c r="AL8" s="60" t="str">
        <f>VLOOKUP(AK8,C6:AI9,33)</f>
        <v>Day 5</v>
      </c>
      <c r="AM8" s="60" t="str">
        <f>VLOOKUP(AK8,C6:AI9,10)</f>
        <v>Slot A</v>
      </c>
    </row>
    <row r="9" spans="1:39" s="17" customFormat="1" ht="43.5" customHeight="1">
      <c r="A9" s="165" t="s">
        <v>6</v>
      </c>
      <c r="B9" s="181" t="s">
        <v>80</v>
      </c>
      <c r="C9" s="188" t="str">
        <f>B9&amp;F9</f>
        <v>L1T3C4</v>
      </c>
      <c r="D9" s="188" t="str">
        <f>C9&amp;"Section"</f>
        <v>L1T3C4Section</v>
      </c>
      <c r="E9" s="188" t="str">
        <f>C9&amp;"No. of Students"</f>
        <v>L1T3C4No. of Students</v>
      </c>
      <c r="F9" s="189" t="s">
        <v>90</v>
      </c>
      <c r="G9" s="169" t="s">
        <v>86</v>
      </c>
      <c r="H9" s="20" t="str">
        <f>G9&amp;K9</f>
        <v>L3T3C4</v>
      </c>
      <c r="I9" s="20" t="str">
        <f>H9&amp;"Section"</f>
        <v>L3T3C4Section</v>
      </c>
      <c r="J9" s="20" t="str">
        <f>H9&amp;"No. of Students"</f>
        <v>L3T3C4No. of Students</v>
      </c>
      <c r="K9" s="169" t="s">
        <v>90</v>
      </c>
      <c r="L9" s="25" t="s">
        <v>104</v>
      </c>
      <c r="M9" s="168" t="s">
        <v>79</v>
      </c>
      <c r="N9" s="19" t="str">
        <f>M9&amp;Q9</f>
        <v>L2T2C4</v>
      </c>
      <c r="O9" s="19" t="str">
        <f>N9&amp;"Section"</f>
        <v>L2T2C4Section</v>
      </c>
      <c r="P9" s="19" t="str">
        <f>N9&amp;"No. of Students"</f>
        <v>L2T2C4No. of Students</v>
      </c>
      <c r="Q9" s="168" t="s">
        <v>90</v>
      </c>
      <c r="R9" s="170" t="s">
        <v>87</v>
      </c>
      <c r="S9" s="21" t="str">
        <f>R9&amp;V9</f>
        <v>L4T2C2</v>
      </c>
      <c r="T9" s="191" t="str">
        <f>S9&amp;"Section"</f>
        <v>L4T2C2Section</v>
      </c>
      <c r="U9" s="191" t="str">
        <f>S9&amp;"No. of Students"</f>
        <v>L4T2C2No. of Students</v>
      </c>
      <c r="V9" s="170" t="s">
        <v>92</v>
      </c>
      <c r="W9" s="13" t="s">
        <v>105</v>
      </c>
      <c r="X9" s="181" t="s">
        <v>82</v>
      </c>
      <c r="Y9" s="191" t="str">
        <f>X9&amp;AB9</f>
        <v>L1T1C4</v>
      </c>
      <c r="Z9" s="191" t="str">
        <f>Y9&amp;"Section"</f>
        <v>L1T1C4Section</v>
      </c>
      <c r="AA9" s="191" t="str">
        <f>Y9&amp;"No. of Students"</f>
        <v>L1T1C4No. of Students</v>
      </c>
      <c r="AB9" s="181" t="s">
        <v>90</v>
      </c>
      <c r="AC9" s="169" t="s">
        <v>78</v>
      </c>
      <c r="AD9" s="191" t="str">
        <f>AC9&amp;AG9</f>
        <v>L3T1C4</v>
      </c>
      <c r="AE9" s="191" t="str">
        <f>AD9&amp;"Section"</f>
        <v>L3T1C4Section</v>
      </c>
      <c r="AF9" s="191" t="str">
        <f>AD9&amp;"No. of Students"</f>
        <v>L3T1C4No. of Students</v>
      </c>
      <c r="AG9" s="169" t="s">
        <v>90</v>
      </c>
      <c r="AH9" s="13" t="s">
        <v>106</v>
      </c>
      <c r="AI9" s="28" t="str">
        <f xml:space="preserve"> A9</f>
        <v>Day 6</v>
      </c>
      <c r="AK9" s="59" t="str">
        <f>C9</f>
        <v>L1T3C4</v>
      </c>
      <c r="AL9" s="60" t="str">
        <f>VLOOKUP(AK9,C6:AI9,33)</f>
        <v>Day 6</v>
      </c>
      <c r="AM9" s="60" t="str">
        <f>VLOOKUP(AK9,C6:AI9,10)</f>
        <v>Slot A</v>
      </c>
    </row>
    <row r="10" spans="1:39" s="16" customFormat="1" ht="43.5" customHeight="1">
      <c r="A10" s="417"/>
      <c r="B10" s="417"/>
      <c r="C10" s="417"/>
      <c r="D10" s="417"/>
      <c r="E10" s="417"/>
      <c r="F10" s="417"/>
      <c r="G10" s="417"/>
      <c r="H10" s="417"/>
      <c r="I10" s="417"/>
      <c r="J10" s="417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24"/>
      <c r="AK10" s="61" t="str">
        <f>H6</f>
        <v>L3T3C1</v>
      </c>
      <c r="AL10" s="62" t="str">
        <f>VLOOKUP(AK10,H6:AI9,28)</f>
        <v>Day 1</v>
      </c>
      <c r="AM10" s="62" t="str">
        <f>VLOOKUP(AK10,H6:AI9,5)</f>
        <v>Slot A</v>
      </c>
    </row>
    <row r="11" spans="1:39" s="17" customFormat="1" ht="43.5" customHeight="1">
      <c r="A11" s="418" t="s">
        <v>110</v>
      </c>
      <c r="B11" s="418"/>
      <c r="C11" s="418"/>
      <c r="D11" s="418"/>
      <c r="E11" s="418"/>
      <c r="F11" s="418"/>
      <c r="G11" s="418"/>
      <c r="H11" s="418"/>
      <c r="I11" s="418"/>
      <c r="J11" s="4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7"/>
      <c r="AK11" s="61" t="str">
        <f>H7</f>
        <v>L3T3C2</v>
      </c>
      <c r="AL11" s="62" t="str">
        <f>VLOOKUP(AK11,H6:AI9,28)</f>
        <v>Day 3</v>
      </c>
      <c r="AM11" s="62" t="str">
        <f>VLOOKUP(AK11,H6:AI9,5)</f>
        <v>Slot A</v>
      </c>
    </row>
    <row r="12" spans="1:39" s="17" customFormat="1" ht="43.5" customHeight="1">
      <c r="A12" s="13"/>
      <c r="B12" s="421" t="s">
        <v>104</v>
      </c>
      <c r="C12" s="421"/>
      <c r="D12" s="421"/>
      <c r="E12" s="421"/>
      <c r="F12" s="421"/>
      <c r="G12" s="421"/>
      <c r="H12" s="421"/>
      <c r="I12" s="421"/>
      <c r="J12" s="421"/>
      <c r="K12" s="421"/>
      <c r="L12" s="13"/>
      <c r="M12" s="421" t="s">
        <v>105</v>
      </c>
      <c r="N12" s="421"/>
      <c r="O12" s="421"/>
      <c r="P12" s="421"/>
      <c r="Q12" s="421"/>
      <c r="R12" s="421"/>
      <c r="S12" s="421"/>
      <c r="T12" s="421"/>
      <c r="U12" s="421"/>
      <c r="V12" s="421"/>
      <c r="W12" s="13"/>
      <c r="X12" s="421" t="s">
        <v>106</v>
      </c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4"/>
      <c r="AK12" s="61" t="str">
        <f>H8</f>
        <v>L3T3C3</v>
      </c>
      <c r="AL12" s="62" t="str">
        <f>VLOOKUP(AK12,H6:AI9,28)</f>
        <v>Day 5</v>
      </c>
      <c r="AM12" s="62" t="str">
        <f>VLOOKUP(AK12,H6:AI9,5)</f>
        <v>Slot A</v>
      </c>
    </row>
    <row r="13" spans="1:39" s="17" customFormat="1" ht="43.5" customHeight="1">
      <c r="A13" s="13" t="s">
        <v>4</v>
      </c>
      <c r="B13" s="13" t="s">
        <v>94</v>
      </c>
      <c r="C13" s="14" t="s">
        <v>98</v>
      </c>
      <c r="D13" s="14" t="s">
        <v>99</v>
      </c>
      <c r="E13" s="14" t="s">
        <v>100</v>
      </c>
      <c r="F13" s="13" t="s">
        <v>95</v>
      </c>
      <c r="G13" s="13" t="s">
        <v>94</v>
      </c>
      <c r="H13" s="14" t="s">
        <v>98</v>
      </c>
      <c r="I13" s="14" t="s">
        <v>99</v>
      </c>
      <c r="J13" s="14" t="s">
        <v>100</v>
      </c>
      <c r="K13" s="13" t="s">
        <v>95</v>
      </c>
      <c r="L13" s="13"/>
      <c r="M13" s="13" t="s">
        <v>94</v>
      </c>
      <c r="N13" s="14" t="s">
        <v>98</v>
      </c>
      <c r="O13" s="14" t="s">
        <v>99</v>
      </c>
      <c r="P13" s="14" t="s">
        <v>100</v>
      </c>
      <c r="Q13" s="13" t="s">
        <v>95</v>
      </c>
      <c r="R13" s="13" t="s">
        <v>94</v>
      </c>
      <c r="S13" s="14" t="s">
        <v>98</v>
      </c>
      <c r="T13" s="190" t="s">
        <v>99</v>
      </c>
      <c r="U13" s="190" t="s">
        <v>100</v>
      </c>
      <c r="V13" s="13" t="s">
        <v>95</v>
      </c>
      <c r="W13" s="13"/>
      <c r="X13" s="13" t="s">
        <v>94</v>
      </c>
      <c r="Y13" s="190" t="s">
        <v>98</v>
      </c>
      <c r="Z13" s="190" t="s">
        <v>99</v>
      </c>
      <c r="AA13" s="190" t="s">
        <v>100</v>
      </c>
      <c r="AB13" s="13" t="s">
        <v>95</v>
      </c>
      <c r="AC13" s="13" t="s">
        <v>94</v>
      </c>
      <c r="AD13" s="190" t="s">
        <v>98</v>
      </c>
      <c r="AE13" s="190" t="s">
        <v>99</v>
      </c>
      <c r="AF13" s="190" t="s">
        <v>100</v>
      </c>
      <c r="AG13" s="13" t="s">
        <v>95</v>
      </c>
      <c r="AH13" s="13" t="s">
        <v>106</v>
      </c>
      <c r="AI13" s="28" t="s">
        <v>116</v>
      </c>
      <c r="AK13" s="61" t="str">
        <f>H9</f>
        <v>L3T3C4</v>
      </c>
      <c r="AL13" s="62" t="str">
        <f>VLOOKUP(AK13,H6:AI9,28)</f>
        <v>Day 6</v>
      </c>
      <c r="AM13" s="62" t="str">
        <f>VLOOKUP(AK13,H6:AI9,5)</f>
        <v>Slot A</v>
      </c>
    </row>
    <row r="14" spans="1:39" s="18" customFormat="1" ht="43.5" customHeight="1">
      <c r="A14" s="165" t="s">
        <v>1</v>
      </c>
      <c r="B14" s="168" t="s">
        <v>84</v>
      </c>
      <c r="C14" s="19" t="str">
        <f>B14&amp;F14</f>
        <v>L2T3C1</v>
      </c>
      <c r="D14" s="19" t="str">
        <f>C14&amp;"Section"</f>
        <v>L2T3C1Section</v>
      </c>
      <c r="E14" s="19" t="str">
        <f>C14&amp;"No. of Students"</f>
        <v>L2T3C1No. of Students</v>
      </c>
      <c r="F14" s="168" t="s">
        <v>91</v>
      </c>
      <c r="G14" s="165" t="s">
        <v>343</v>
      </c>
      <c r="H14" s="182" t="str">
        <f>G14&amp;K14</f>
        <v>RetakeC1</v>
      </c>
      <c r="I14" s="182" t="str">
        <f>H14&amp;"Section"</f>
        <v>RetakeC1Section</v>
      </c>
      <c r="J14" s="182" t="str">
        <f>H14&amp;"No. of Students"</f>
        <v>RetakeC1No. of Students</v>
      </c>
      <c r="K14" s="165" t="s">
        <v>91</v>
      </c>
      <c r="L14" s="25" t="s">
        <v>104</v>
      </c>
      <c r="M14" s="181" t="s">
        <v>77</v>
      </c>
      <c r="N14" s="182" t="str">
        <f>M14&amp;Q14</f>
        <v>L1T2C1</v>
      </c>
      <c r="O14" s="182" t="str">
        <f>N14&amp;"Section"</f>
        <v>L1T2C1Section</v>
      </c>
      <c r="P14" s="182" t="str">
        <f>N14&amp;"No. of Students"</f>
        <v>L1T2C1No. of Students</v>
      </c>
      <c r="Q14" s="181" t="s">
        <v>91</v>
      </c>
      <c r="R14" s="169" t="s">
        <v>83</v>
      </c>
      <c r="S14" s="20" t="str">
        <f>R14&amp;V14</f>
        <v>L3T2C1</v>
      </c>
      <c r="T14" s="191" t="str">
        <f>S14&amp;"Section"</f>
        <v>L3T2C1Section</v>
      </c>
      <c r="U14" s="191" t="str">
        <f>S14&amp;"No. of Students"</f>
        <v>L3T2C1No. of Students</v>
      </c>
      <c r="V14" s="169" t="s">
        <v>91</v>
      </c>
      <c r="W14" s="13" t="s">
        <v>105</v>
      </c>
      <c r="X14" s="168" t="s">
        <v>81</v>
      </c>
      <c r="Y14" s="191" t="str">
        <f>X14&amp;AB14</f>
        <v>L2T1C1</v>
      </c>
      <c r="Z14" s="191" t="str">
        <f>Y14&amp;"Section"</f>
        <v>L2T1C1Section</v>
      </c>
      <c r="AA14" s="191" t="str">
        <f>Y14&amp;"No. of Students"</f>
        <v>L2T1C1No. of Students</v>
      </c>
      <c r="AB14" s="168" t="s">
        <v>91</v>
      </c>
      <c r="AC14" s="183" t="s">
        <v>85</v>
      </c>
      <c r="AD14" s="191" t="str">
        <f>AC14&amp;AG14</f>
        <v>L4T1C1</v>
      </c>
      <c r="AE14" s="191" t="str">
        <f>AD14&amp;"Section"</f>
        <v>L4T1C1Section</v>
      </c>
      <c r="AF14" s="191" t="str">
        <f>AD14&amp;"No. of Students"</f>
        <v>L4T1C1No. of Students</v>
      </c>
      <c r="AG14" s="184" t="s">
        <v>91</v>
      </c>
      <c r="AH14" s="13" t="s">
        <v>106</v>
      </c>
      <c r="AI14" s="28" t="str">
        <f xml:space="preserve"> A14</f>
        <v>Day 2</v>
      </c>
      <c r="AK14" s="63" t="str">
        <f>N6</f>
        <v>L2T2C1</v>
      </c>
      <c r="AL14" s="64" t="str">
        <f>VLOOKUP(AK14,N6:AI9,22)</f>
        <v>Day 1</v>
      </c>
      <c r="AM14" s="63" t="str">
        <f>VLOOKUP(AK14,N6:AI9,10)</f>
        <v>Slot B</v>
      </c>
    </row>
    <row r="15" spans="1:39" ht="43.5" customHeight="1">
      <c r="A15" s="165" t="s">
        <v>3</v>
      </c>
      <c r="B15" s="168" t="s">
        <v>84</v>
      </c>
      <c r="C15" s="19" t="str">
        <f>B15&amp;F15</f>
        <v>L2T3C2</v>
      </c>
      <c r="D15" s="19" t="str">
        <f>C15&amp;"Section"</f>
        <v>L2T3C2Section</v>
      </c>
      <c r="E15" s="19" t="str">
        <f>C15&amp;"No. of Students"</f>
        <v>L2T3C2No. of Students</v>
      </c>
      <c r="F15" s="168" t="s">
        <v>92</v>
      </c>
      <c r="G15" s="181" t="s">
        <v>82</v>
      </c>
      <c r="H15" s="182" t="str">
        <f>G15&amp;K15</f>
        <v>L1T1C3</v>
      </c>
      <c r="I15" s="182" t="str">
        <f>H15&amp;"Section"</f>
        <v>L1T1C3Section</v>
      </c>
      <c r="J15" s="182" t="str">
        <f>H15&amp;"No. of Students"</f>
        <v>L1T1C3No. of Students</v>
      </c>
      <c r="K15" s="181" t="s">
        <v>89</v>
      </c>
      <c r="L15" s="25" t="s">
        <v>104</v>
      </c>
      <c r="M15" s="181" t="s">
        <v>77</v>
      </c>
      <c r="N15" s="182" t="str">
        <f>M15&amp;Q15</f>
        <v>L1T2C2</v>
      </c>
      <c r="O15" s="182" t="str">
        <f>N15&amp;"Section"</f>
        <v>L1T2C2Section</v>
      </c>
      <c r="P15" s="182" t="str">
        <f>N15&amp;"No. of Students"</f>
        <v>L1T2C2No. of Students</v>
      </c>
      <c r="Q15" s="181" t="s">
        <v>92</v>
      </c>
      <c r="R15" s="169" t="s">
        <v>83</v>
      </c>
      <c r="S15" s="20" t="str">
        <f>R15&amp;V15</f>
        <v>L3T2C2</v>
      </c>
      <c r="T15" s="191" t="str">
        <f>S15&amp;"Section"</f>
        <v>L3T2C2Section</v>
      </c>
      <c r="U15" s="191" t="str">
        <f>S15&amp;"No. of Students"</f>
        <v>L3T2C2No. of Students</v>
      </c>
      <c r="V15" s="169" t="s">
        <v>92</v>
      </c>
      <c r="W15" s="13" t="s">
        <v>105</v>
      </c>
      <c r="X15" s="168" t="s">
        <v>81</v>
      </c>
      <c r="Y15" s="191" t="str">
        <f>X15&amp;AB15</f>
        <v>L2T1C2</v>
      </c>
      <c r="Z15" s="191" t="str">
        <f>Y15&amp;"Section"</f>
        <v>L2T1C2Section</v>
      </c>
      <c r="AA15" s="191" t="str">
        <f>Y15&amp;"No. of Students"</f>
        <v>L2T1C2No. of Students</v>
      </c>
      <c r="AB15" s="168" t="s">
        <v>92</v>
      </c>
      <c r="AC15" s="183" t="s">
        <v>85</v>
      </c>
      <c r="AD15" s="191" t="str">
        <f>AC15&amp;AG15</f>
        <v>L4T1C2</v>
      </c>
      <c r="AE15" s="191" t="str">
        <f>AD15&amp;"Section"</f>
        <v>L4T1C2Section</v>
      </c>
      <c r="AF15" s="191" t="str">
        <f>AD15&amp;"No. of Students"</f>
        <v>L4T1C2No. of Students</v>
      </c>
      <c r="AG15" s="183" t="s">
        <v>92</v>
      </c>
      <c r="AH15" s="13" t="s">
        <v>106</v>
      </c>
      <c r="AI15" s="28" t="str">
        <f xml:space="preserve"> A15</f>
        <v>Day 4</v>
      </c>
      <c r="AK15" s="63" t="str">
        <f>N7</f>
        <v>L2T2C2</v>
      </c>
      <c r="AL15" s="64" t="str">
        <f>VLOOKUP(AK15,N7:AI10,22)</f>
        <v>Day 3</v>
      </c>
      <c r="AM15" s="63" t="str">
        <f>VLOOKUP(AK15,N6:AI9,10)</f>
        <v>Slot B</v>
      </c>
    </row>
    <row r="16" spans="1:39" ht="43.5" customHeight="1">
      <c r="A16" s="167" t="s">
        <v>5</v>
      </c>
      <c r="B16" s="168" t="s">
        <v>84</v>
      </c>
      <c r="C16" s="19" t="str">
        <f>B16&amp;F16</f>
        <v>L2T3C3</v>
      </c>
      <c r="D16" s="19" t="str">
        <f>C16&amp;"Section"</f>
        <v>L2T3C3Section</v>
      </c>
      <c r="E16" s="19" t="str">
        <f>C16&amp;"No. of Students"</f>
        <v>L2T3C3No. of Students</v>
      </c>
      <c r="F16" s="168" t="s">
        <v>89</v>
      </c>
      <c r="G16" s="165"/>
      <c r="H16" s="182" t="str">
        <f>G16&amp;K16</f>
        <v/>
      </c>
      <c r="I16" s="182" t="str">
        <f>H16&amp;"Section"</f>
        <v>Section</v>
      </c>
      <c r="J16" s="182" t="str">
        <f>H16&amp;"No. of Students"</f>
        <v>No. of Students</v>
      </c>
      <c r="K16" s="165"/>
      <c r="L16" s="25" t="s">
        <v>104</v>
      </c>
      <c r="M16" s="181" t="s">
        <v>77</v>
      </c>
      <c r="N16" s="182" t="str">
        <f>M16&amp;Q16</f>
        <v>L1T2C3</v>
      </c>
      <c r="O16" s="182" t="str">
        <f>N16&amp;"Section"</f>
        <v>L1T2C3Section</v>
      </c>
      <c r="P16" s="182" t="str">
        <f>N16&amp;"No. of Students"</f>
        <v>L1T2C3No. of Students</v>
      </c>
      <c r="Q16" s="181" t="s">
        <v>89</v>
      </c>
      <c r="R16" s="169" t="s">
        <v>83</v>
      </c>
      <c r="S16" s="20" t="str">
        <f>R16&amp;V16</f>
        <v>L3T2C3</v>
      </c>
      <c r="T16" s="191" t="str">
        <f>S16&amp;"Section"</f>
        <v>L3T2C3Section</v>
      </c>
      <c r="U16" s="191" t="str">
        <f>S16&amp;"No. of Students"</f>
        <v>L3T2C3No. of Students</v>
      </c>
      <c r="V16" s="169" t="s">
        <v>89</v>
      </c>
      <c r="W16" s="13" t="s">
        <v>105</v>
      </c>
      <c r="X16" s="168" t="s">
        <v>81</v>
      </c>
      <c r="Y16" s="191" t="str">
        <f>X16&amp;AB16</f>
        <v>L2T1C3</v>
      </c>
      <c r="Z16" s="191" t="str">
        <f>Y16&amp;"Section"</f>
        <v>L2T1C3Section</v>
      </c>
      <c r="AA16" s="191" t="str">
        <f>Y16&amp;"No. of Students"</f>
        <v>L2T1C3No. of Students</v>
      </c>
      <c r="AB16" s="168" t="s">
        <v>89</v>
      </c>
      <c r="AC16" s="183" t="s">
        <v>85</v>
      </c>
      <c r="AD16" s="191" t="str">
        <f>AC16&amp;AG16</f>
        <v>L4T1C3</v>
      </c>
      <c r="AE16" s="191" t="str">
        <f>AD16&amp;"Section"</f>
        <v>L4T1C3Section</v>
      </c>
      <c r="AF16" s="191" t="str">
        <f>AD16&amp;"No. of Students"</f>
        <v>L4T1C3No. of Students</v>
      </c>
      <c r="AG16" s="184" t="s">
        <v>89</v>
      </c>
      <c r="AH16" s="13" t="s">
        <v>106</v>
      </c>
      <c r="AI16" s="28" t="str">
        <f xml:space="preserve"> A16</f>
        <v>Day 5</v>
      </c>
      <c r="AK16" s="63" t="str">
        <f>N8</f>
        <v>L2T2C3</v>
      </c>
      <c r="AL16" s="64" t="str">
        <f>VLOOKUP(AK16,N6:AI9,22)</f>
        <v>Day 5</v>
      </c>
      <c r="AM16" s="63" t="str">
        <f>VLOOKUP(AK16,N6:AI9,10)</f>
        <v>Slot B</v>
      </c>
    </row>
    <row r="17" spans="1:39" s="15" customFormat="1" ht="43.5" customHeight="1">
      <c r="A17" s="165" t="s">
        <v>76</v>
      </c>
      <c r="B17" s="168" t="s">
        <v>84</v>
      </c>
      <c r="C17" s="19" t="str">
        <f>B17&amp;F17</f>
        <v>L2T3C4</v>
      </c>
      <c r="D17" s="19" t="str">
        <f>C17&amp;"Section"</f>
        <v>L2T3C4Section</v>
      </c>
      <c r="E17" s="19" t="str">
        <f>C17&amp;"No. of Students"</f>
        <v>L2T3C4No. of Students</v>
      </c>
      <c r="F17" s="168" t="s">
        <v>90</v>
      </c>
      <c r="G17" s="165"/>
      <c r="H17" s="182" t="str">
        <f>G17&amp;K17</f>
        <v/>
      </c>
      <c r="I17" s="182" t="str">
        <f>H17&amp;"Section"</f>
        <v>Section</v>
      </c>
      <c r="J17" s="182" t="str">
        <f>H17&amp;"No. of Students"</f>
        <v>No. of Students</v>
      </c>
      <c r="K17" s="165"/>
      <c r="L17" s="25" t="s">
        <v>104</v>
      </c>
      <c r="M17" s="181" t="s">
        <v>77</v>
      </c>
      <c r="N17" s="182" t="str">
        <f>M17&amp;Q17</f>
        <v>L1T2C4</v>
      </c>
      <c r="O17" s="182" t="str">
        <f>N17&amp;"Section"</f>
        <v>L1T2C4Section</v>
      </c>
      <c r="P17" s="182" t="str">
        <f>N17&amp;"No. of Students"</f>
        <v>L1T2C4No. of Students</v>
      </c>
      <c r="Q17" s="181" t="s">
        <v>90</v>
      </c>
      <c r="R17" s="169" t="s">
        <v>83</v>
      </c>
      <c r="S17" s="20" t="str">
        <f>R17&amp;V17</f>
        <v>L3T2C4</v>
      </c>
      <c r="T17" s="191" t="str">
        <f>S17&amp;"Section"</f>
        <v>L3T2C4Section</v>
      </c>
      <c r="U17" s="191" t="str">
        <f>S17&amp;"No. of Students"</f>
        <v>L3T2C4No. of Students</v>
      </c>
      <c r="V17" s="169" t="s">
        <v>90</v>
      </c>
      <c r="W17" s="13" t="s">
        <v>105</v>
      </c>
      <c r="X17" s="168" t="s">
        <v>81</v>
      </c>
      <c r="Y17" s="191" t="str">
        <f>X17&amp;AB17</f>
        <v>L2T1C4</v>
      </c>
      <c r="Z17" s="191" t="str">
        <f>Y17&amp;"Section"</f>
        <v>L2T1C4Section</v>
      </c>
      <c r="AA17" s="191" t="str">
        <f>Y17&amp;"No. of Students"</f>
        <v>L2T1C4No. of Students</v>
      </c>
      <c r="AB17" s="168" t="s">
        <v>90</v>
      </c>
      <c r="AC17" s="183" t="s">
        <v>85</v>
      </c>
      <c r="AD17" s="191" t="str">
        <f>AC17&amp;AG17</f>
        <v>L4T1C4</v>
      </c>
      <c r="AE17" s="191" t="str">
        <f>AD17&amp;"Section"</f>
        <v>L4T1C4Section</v>
      </c>
      <c r="AF17" s="191" t="str">
        <f>AD17&amp;"No. of Students"</f>
        <v>L4T1C4No. of Students</v>
      </c>
      <c r="AG17" s="184" t="s">
        <v>90</v>
      </c>
      <c r="AH17" s="13" t="s">
        <v>106</v>
      </c>
      <c r="AI17" s="28" t="str">
        <f xml:space="preserve"> A17</f>
        <v>Day 7</v>
      </c>
      <c r="AK17" s="63" t="str">
        <f>N9</f>
        <v>L2T2C4</v>
      </c>
      <c r="AL17" s="64" t="str">
        <f>VLOOKUP(AK17,N6:AI9,22)</f>
        <v>Day 6</v>
      </c>
      <c r="AM17" s="63" t="str">
        <f>VLOOKUP(AK17,N6:AI9,10)</f>
        <v>Slot B</v>
      </c>
    </row>
    <row r="18" spans="1:39" s="15" customFormat="1" ht="43.5" customHeight="1">
      <c r="A18" s="9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8"/>
      <c r="Q18" s="7"/>
      <c r="R18" s="7"/>
      <c r="S18" s="7"/>
      <c r="T18" s="192"/>
      <c r="U18" s="192"/>
      <c r="V18" s="7"/>
      <c r="W18" s="7"/>
      <c r="X18" s="7"/>
      <c r="Y18" s="192"/>
      <c r="Z18" s="192"/>
      <c r="AA18" s="192"/>
      <c r="AB18" s="7"/>
      <c r="AC18" s="7"/>
      <c r="AD18" s="192"/>
      <c r="AE18" s="192"/>
      <c r="AF18" s="192"/>
      <c r="AG18" s="7"/>
      <c r="AH18" s="9"/>
      <c r="AI18" s="9"/>
      <c r="AK18" s="65" t="str">
        <f>S6</f>
        <v>L4T2C1</v>
      </c>
      <c r="AL18" s="66" t="str">
        <f>VLOOKUP(AK18,S6:AI9,17)</f>
        <v>Day 5</v>
      </c>
      <c r="AM18" s="65" t="str">
        <f>VLOOKUP(AK18,S6:AI9,5)</f>
        <v>Slot B</v>
      </c>
    </row>
    <row r="19" spans="1:39" s="15" customFormat="1" ht="43.5" customHeight="1">
      <c r="A19" s="9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8"/>
      <c r="Q19" s="7"/>
      <c r="R19" s="7"/>
      <c r="S19" s="7"/>
      <c r="T19" s="192"/>
      <c r="U19" s="192"/>
      <c r="V19" s="7"/>
      <c r="W19" s="7"/>
      <c r="X19" s="7"/>
      <c r="Y19" s="192"/>
      <c r="Z19" s="192"/>
      <c r="AA19" s="192"/>
      <c r="AB19" s="7"/>
      <c r="AC19" s="7"/>
      <c r="AD19" s="192"/>
      <c r="AE19" s="192"/>
      <c r="AF19" s="192"/>
      <c r="AG19" s="7"/>
      <c r="AH19" s="9"/>
      <c r="AI19" s="9"/>
      <c r="AK19" s="65" t="str">
        <f>S7</f>
        <v/>
      </c>
      <c r="AL19" s="66" t="str">
        <f>VLOOKUP(AK19,S6:AI9,17)</f>
        <v>Day 5</v>
      </c>
      <c r="AM19" s="65" t="str">
        <f>VLOOKUP(AK19,S6:AI9,5)</f>
        <v>Slot B</v>
      </c>
    </row>
    <row r="20" spans="1:39" ht="43.5" customHeight="1">
      <c r="AK20" s="65" t="str">
        <f>S8</f>
        <v/>
      </c>
      <c r="AL20" s="66" t="str">
        <f>VLOOKUP(AK20,S6:AI9,17)</f>
        <v>Day 5</v>
      </c>
      <c r="AM20" s="65" t="str">
        <f>VLOOKUP(AK20,S6:AI9,5)</f>
        <v>Slot B</v>
      </c>
    </row>
    <row r="21" spans="1:39" ht="43.5" customHeight="1">
      <c r="AK21" s="65" t="str">
        <f>S9</f>
        <v>L4T2C2</v>
      </c>
      <c r="AL21" s="66" t="str">
        <f>VLOOKUP(AK21,S6:AI9,17)</f>
        <v>Day 6</v>
      </c>
      <c r="AM21" s="65" t="str">
        <f>VLOOKUP(AK21,S6:AI9,5)</f>
        <v>Slot B</v>
      </c>
    </row>
    <row r="22" spans="1:39" ht="43.5" customHeight="1">
      <c r="AK22" s="67" t="str">
        <f>Y6</f>
        <v>L1T1C1</v>
      </c>
      <c r="AL22" s="60" t="str">
        <f>VLOOKUP(AK22,Y6:AI9,11)</f>
        <v>Day 1</v>
      </c>
      <c r="AM22" s="68" t="str">
        <f>VLOOKUP(AK22,Y6:AI9,10)</f>
        <v>Slot C</v>
      </c>
    </row>
    <row r="23" spans="1:39" ht="43.5" customHeight="1">
      <c r="AK23" s="67" t="str">
        <f>Y7</f>
        <v>L1T1C2</v>
      </c>
      <c r="AL23" s="60" t="str">
        <f>VLOOKUP(AK23,Y6:AI9,11)</f>
        <v>Day 3</v>
      </c>
      <c r="AM23" s="68" t="str">
        <f>VLOOKUP(AK23,Y6:AI9,10)</f>
        <v>Slot C</v>
      </c>
    </row>
    <row r="24" spans="1:39" s="15" customFormat="1" ht="43.5" customHeight="1">
      <c r="A24" s="9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8"/>
      <c r="Q24" s="7"/>
      <c r="R24" s="7"/>
      <c r="S24" s="7"/>
      <c r="T24" s="192"/>
      <c r="U24" s="192"/>
      <c r="V24" s="7"/>
      <c r="W24" s="7"/>
      <c r="X24" s="7"/>
      <c r="Y24" s="192"/>
      <c r="Z24" s="192"/>
      <c r="AA24" s="192"/>
      <c r="AB24" s="7"/>
      <c r="AC24" s="7"/>
      <c r="AD24" s="192"/>
      <c r="AE24" s="192"/>
      <c r="AF24" s="192"/>
      <c r="AG24" s="7"/>
      <c r="AH24" s="9"/>
      <c r="AI24" s="9"/>
      <c r="AK24" s="67" t="str">
        <f>Y8</f>
        <v/>
      </c>
      <c r="AL24" s="60" t="str">
        <f>VLOOKUP(AK24,Y7:AI9,11)</f>
        <v>Day 5</v>
      </c>
      <c r="AM24" s="68" t="str">
        <f>VLOOKUP(AK24,Y7:AI9,10)</f>
        <v>Slot C</v>
      </c>
    </row>
    <row r="25" spans="1:39" s="15" customFormat="1" ht="43.5" customHeight="1">
      <c r="A25" s="9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8"/>
      <c r="Q25" s="7"/>
      <c r="R25" s="7"/>
      <c r="S25" s="7"/>
      <c r="T25" s="192"/>
      <c r="U25" s="192"/>
      <c r="V25" s="7"/>
      <c r="W25" s="7"/>
      <c r="X25" s="7"/>
      <c r="Y25" s="192"/>
      <c r="Z25" s="192"/>
      <c r="AA25" s="192"/>
      <c r="AB25" s="7"/>
      <c r="AC25" s="7"/>
      <c r="AD25" s="192"/>
      <c r="AE25" s="192"/>
      <c r="AF25" s="192"/>
      <c r="AG25" s="7"/>
      <c r="AH25" s="9"/>
      <c r="AI25" s="9"/>
      <c r="AK25" s="67" t="str">
        <f>Y9</f>
        <v>L1T1C4</v>
      </c>
      <c r="AL25" s="60" t="str">
        <f>VLOOKUP(AK25,Y6:AI9,11)</f>
        <v>Day 6</v>
      </c>
      <c r="AM25" s="68" t="str">
        <f>VLOOKUP(AK25,Y6:AI9,10)</f>
        <v>Slot C</v>
      </c>
    </row>
    <row r="26" spans="1:39" s="15" customFormat="1" ht="43.5" customHeight="1">
      <c r="A26" s="9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8"/>
      <c r="Q26" s="7"/>
      <c r="R26" s="7"/>
      <c r="S26" s="7"/>
      <c r="T26" s="192"/>
      <c r="U26" s="192"/>
      <c r="V26" s="7"/>
      <c r="W26" s="7"/>
      <c r="X26" s="7"/>
      <c r="Y26" s="192"/>
      <c r="Z26" s="192"/>
      <c r="AA26" s="192"/>
      <c r="AB26" s="7"/>
      <c r="AC26" s="7"/>
      <c r="AD26" s="192"/>
      <c r="AE26" s="192"/>
      <c r="AF26" s="192"/>
      <c r="AG26" s="7"/>
      <c r="AH26" s="9"/>
      <c r="AI26" s="9"/>
      <c r="AK26" s="69" t="str">
        <f>AD6</f>
        <v>L3T1C1</v>
      </c>
      <c r="AL26" s="69" t="str">
        <f>VLOOKUP(AK26,AD6:AI9,6)</f>
        <v>Day 1</v>
      </c>
      <c r="AM26" s="70" t="str">
        <f>VLOOKUP(AK26,AD6:AI9,5)</f>
        <v>Slot C</v>
      </c>
    </row>
    <row r="27" spans="1:39" s="15" customFormat="1" ht="43.5" customHeight="1">
      <c r="A27" s="9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8"/>
      <c r="Q27" s="7"/>
      <c r="R27" s="7"/>
      <c r="S27" s="7"/>
      <c r="T27" s="192"/>
      <c r="U27" s="192"/>
      <c r="V27" s="7"/>
      <c r="W27" s="7"/>
      <c r="X27" s="7"/>
      <c r="Y27" s="192"/>
      <c r="Z27" s="192"/>
      <c r="AA27" s="192"/>
      <c r="AB27" s="7"/>
      <c r="AC27" s="7"/>
      <c r="AD27" s="192"/>
      <c r="AE27" s="192"/>
      <c r="AF27" s="192"/>
      <c r="AG27" s="7"/>
      <c r="AH27" s="9"/>
      <c r="AI27" s="9"/>
      <c r="AK27" s="69" t="str">
        <f>AD7</f>
        <v>L3T1C2</v>
      </c>
      <c r="AL27" s="69" t="str">
        <f>VLOOKUP(AK27,AD6:AI9,6)</f>
        <v>Day 3</v>
      </c>
      <c r="AM27" s="70" t="str">
        <f>VLOOKUP(AK27,AD6:AI9,5)</f>
        <v>Slot C</v>
      </c>
    </row>
    <row r="28" spans="1:39" ht="43.5" customHeight="1">
      <c r="AK28" s="69" t="str">
        <f>AD8</f>
        <v>L3T1C3</v>
      </c>
      <c r="AL28" s="69" t="str">
        <f>VLOOKUP(AK28,AD6:AI9,6)</f>
        <v>Day 5</v>
      </c>
      <c r="AM28" s="70" t="str">
        <f>VLOOKUP(AK28,AD6:AI9,5)</f>
        <v>Slot C</v>
      </c>
    </row>
    <row r="29" spans="1:39" ht="43.5" customHeight="1">
      <c r="AK29" s="69" t="str">
        <f>AD9</f>
        <v>L3T1C4</v>
      </c>
      <c r="AL29" s="69" t="str">
        <f>VLOOKUP(AK29,AD6:AI9,6)</f>
        <v>Day 6</v>
      </c>
      <c r="AM29" s="70" t="str">
        <f>VLOOKUP(AK29,AD6:AI9,5)</f>
        <v>Slot C</v>
      </c>
    </row>
    <row r="30" spans="1:39" ht="43.5" customHeight="1">
      <c r="AK30" s="71" t="str">
        <f>C14</f>
        <v>L2T3C1</v>
      </c>
      <c r="AL30" s="71" t="str">
        <f>VLOOKUP(AK30,C14:AI17,33)</f>
        <v>Day 2</v>
      </c>
      <c r="AM30" s="71" t="str">
        <f>VLOOKUP(AK30,C14:AI17,10)</f>
        <v>Slot A</v>
      </c>
    </row>
    <row r="31" spans="1:39" ht="43.5" customHeight="1">
      <c r="AK31" s="71" t="str">
        <f>C15</f>
        <v>L2T3C2</v>
      </c>
      <c r="AL31" s="71" t="str">
        <f>VLOOKUP(AK31,C14:AI17,33)</f>
        <v>Day 4</v>
      </c>
      <c r="AM31" s="71" t="str">
        <f>VLOOKUP(AK31,C14:AI17,10)</f>
        <v>Slot A</v>
      </c>
    </row>
    <row r="32" spans="1:39" ht="43.5" customHeight="1">
      <c r="AK32" s="71" t="str">
        <f>C16</f>
        <v>L2T3C3</v>
      </c>
      <c r="AL32" s="71" t="str">
        <f>VLOOKUP(AK32,C14:AI17,33)</f>
        <v>Day 5</v>
      </c>
      <c r="AM32" s="71" t="str">
        <f>VLOOKUP(AK32,C14:AI17,10)</f>
        <v>Slot A</v>
      </c>
    </row>
    <row r="33" spans="37:39" ht="43.5" customHeight="1">
      <c r="AK33" s="71" t="str">
        <f>C17</f>
        <v>L2T3C4</v>
      </c>
      <c r="AL33" s="71" t="str">
        <f>VLOOKUP(AK33,C14:AI17,33)</f>
        <v>Day 7</v>
      </c>
      <c r="AM33" s="71" t="str">
        <f>VLOOKUP(AK33,C14:AI17,10)</f>
        <v>Slot A</v>
      </c>
    </row>
    <row r="34" spans="37:39" ht="43.5" customHeight="1">
      <c r="AK34" s="72" t="str">
        <f>H14</f>
        <v>RetakeC1</v>
      </c>
      <c r="AL34" s="72" t="str">
        <f>VLOOKUP(AK34,H14:AI17,28)</f>
        <v>Day 7</v>
      </c>
      <c r="AM34" s="65" t="str">
        <f>VLOOKUP(AK34,H14:AI17,5)</f>
        <v>Slot A</v>
      </c>
    </row>
    <row r="35" spans="37:39" ht="43.5" customHeight="1">
      <c r="AK35" s="72" t="str">
        <f>H15</f>
        <v>L1T1C3</v>
      </c>
      <c r="AL35" s="72" t="str">
        <f>VLOOKUP(AK35,H14:AI17,28)</f>
        <v>Day 4</v>
      </c>
      <c r="AM35" s="65" t="str">
        <f>VLOOKUP(AK35,H14:AI17,5)</f>
        <v>Slot A</v>
      </c>
    </row>
    <row r="36" spans="37:39" ht="43.5" customHeight="1">
      <c r="AK36" s="72" t="str">
        <f>H16</f>
        <v/>
      </c>
      <c r="AL36" s="72" t="e">
        <f>VLOOKUP(AK36,H14:AI17,28)</f>
        <v>#N/A</v>
      </c>
      <c r="AM36" s="65" t="e">
        <f>VLOOKUP(AK36,H14:AI17,5)</f>
        <v>#N/A</v>
      </c>
    </row>
    <row r="37" spans="37:39" ht="43.5" customHeight="1">
      <c r="AK37" s="72" t="str">
        <f>H17</f>
        <v/>
      </c>
      <c r="AL37" s="72" t="e">
        <f>VLOOKUP(AK37,H14:AI17,28)</f>
        <v>#N/A</v>
      </c>
      <c r="AM37" s="65" t="e">
        <f>VLOOKUP(AK37,H14:AI17,5)</f>
        <v>#N/A</v>
      </c>
    </row>
    <row r="38" spans="37:39" ht="43.5" customHeight="1">
      <c r="AK38" s="67" t="str">
        <f>N14</f>
        <v>L1T2C1</v>
      </c>
      <c r="AL38" s="67" t="str">
        <f>VLOOKUP(AK38,N14:AI17,22)</f>
        <v>Day 2</v>
      </c>
      <c r="AM38" s="68" t="str">
        <f>VLOOKUP(AK38,N14:AI17,10)</f>
        <v>Slot B</v>
      </c>
    </row>
    <row r="39" spans="37:39" ht="43.5" customHeight="1">
      <c r="AK39" s="67" t="str">
        <f>N15</f>
        <v>L1T2C2</v>
      </c>
      <c r="AL39" s="67" t="str">
        <f>VLOOKUP(AK39,N14:AI17,22)</f>
        <v>Day 4</v>
      </c>
      <c r="AM39" s="68" t="str">
        <f>VLOOKUP(AK39,N14:AI17,10)</f>
        <v>Slot B</v>
      </c>
    </row>
    <row r="40" spans="37:39" ht="43.5" customHeight="1">
      <c r="AK40" s="67" t="str">
        <f>N16</f>
        <v>L1T2C3</v>
      </c>
      <c r="AL40" s="67" t="str">
        <f>VLOOKUP(AK40,N14:AI17,22)</f>
        <v>Day 5</v>
      </c>
      <c r="AM40" s="68" t="str">
        <f>VLOOKUP(AK40,N14:AI17,10)</f>
        <v>Slot B</v>
      </c>
    </row>
    <row r="41" spans="37:39" ht="43.5" customHeight="1">
      <c r="AK41" s="67" t="str">
        <f>N17</f>
        <v>L1T2C4</v>
      </c>
      <c r="AL41" s="67" t="str">
        <f>VLOOKUP(AK41,N14:AI17,22)</f>
        <v>Day 7</v>
      </c>
      <c r="AM41" s="68" t="str">
        <f>VLOOKUP(AK41,N14:AI17,10)</f>
        <v>Slot B</v>
      </c>
    </row>
    <row r="42" spans="37:39" ht="43.5" customHeight="1">
      <c r="AK42" s="69" t="str">
        <f>S14</f>
        <v>L3T2C1</v>
      </c>
      <c r="AL42" s="69" t="str">
        <f>VLOOKUP(AK42,S14:AI17,17)</f>
        <v>Day 2</v>
      </c>
      <c r="AM42" s="70" t="str">
        <f>VLOOKUP(AK42,S14:AI17,5)</f>
        <v>Slot B</v>
      </c>
    </row>
    <row r="43" spans="37:39" ht="43.5" customHeight="1">
      <c r="AK43" s="69" t="str">
        <f>S15</f>
        <v>L3T2C2</v>
      </c>
      <c r="AL43" s="69" t="str">
        <f>VLOOKUP(AK43,S14:AI17,17)</f>
        <v>Day 4</v>
      </c>
      <c r="AM43" s="70" t="str">
        <f>VLOOKUP(AK43,S14:AI17,5)</f>
        <v>Slot B</v>
      </c>
    </row>
    <row r="44" spans="37:39" ht="43.5" customHeight="1">
      <c r="AK44" s="69" t="str">
        <f>S16</f>
        <v>L3T2C3</v>
      </c>
      <c r="AL44" s="69" t="str">
        <f>VLOOKUP(AK44,S14:AI17,17)</f>
        <v>Day 5</v>
      </c>
      <c r="AM44" s="70" t="str">
        <f>VLOOKUP(AK44,S14:AI17,5)</f>
        <v>Slot B</v>
      </c>
    </row>
    <row r="45" spans="37:39" ht="43.5" customHeight="1">
      <c r="AK45" s="69" t="str">
        <f>S17</f>
        <v>L3T2C4</v>
      </c>
      <c r="AL45" s="69" t="str">
        <f>VLOOKUP(AK45,S14:AI17,17)</f>
        <v>Day 7</v>
      </c>
      <c r="AM45" s="70" t="str">
        <f>VLOOKUP(AK45,S14:AI17,5)</f>
        <v>Slot B</v>
      </c>
    </row>
    <row r="46" spans="37:39" ht="43.5" customHeight="1">
      <c r="AK46" s="73" t="str">
        <f>Y14</f>
        <v>L2T1C1</v>
      </c>
      <c r="AL46" s="73" t="str">
        <f>VLOOKUP(AK46,Y14:AI17,11)</f>
        <v>Day 2</v>
      </c>
      <c r="AM46" s="73" t="str">
        <f>VLOOKUP(AK46,Y14:AI17,10)</f>
        <v>Slot C</v>
      </c>
    </row>
    <row r="47" spans="37:39" ht="43.5" customHeight="1">
      <c r="AK47" s="73" t="str">
        <f>Y15</f>
        <v>L2T1C2</v>
      </c>
      <c r="AL47" s="73" t="str">
        <f>VLOOKUP(AK47,Y14:AI17,11)</f>
        <v>Day 4</v>
      </c>
      <c r="AM47" s="73" t="str">
        <f>VLOOKUP(AK47,Y14:AI17,10)</f>
        <v>Slot C</v>
      </c>
    </row>
    <row r="48" spans="37:39" ht="43.5" customHeight="1">
      <c r="AK48" s="73" t="str">
        <f>Y16</f>
        <v>L2T1C3</v>
      </c>
      <c r="AL48" s="73" t="str">
        <f>VLOOKUP(AK48,Y14:AI17,11)</f>
        <v>Day 5</v>
      </c>
      <c r="AM48" s="73" t="str">
        <f>VLOOKUP(AK48,Y14:AI17,10)</f>
        <v>Slot C</v>
      </c>
    </row>
    <row r="49" spans="37:39" ht="43.5" customHeight="1">
      <c r="AK49" s="73" t="str">
        <f>Y17</f>
        <v>L2T1C4</v>
      </c>
      <c r="AL49" s="73" t="str">
        <f>VLOOKUP(AK49,Y14:AI17,11)</f>
        <v>Day 7</v>
      </c>
      <c r="AM49" s="73" t="str">
        <f>VLOOKUP(AK49,Y14:AI17,10)</f>
        <v>Slot C</v>
      </c>
    </row>
    <row r="50" spans="37:39" ht="43.5" customHeight="1">
      <c r="AK50" s="67" t="str">
        <f>AD14</f>
        <v>L4T1C1</v>
      </c>
      <c r="AL50" s="67" t="str">
        <f>VLOOKUP(AK50,AD14:AI17,6)</f>
        <v>Day 2</v>
      </c>
      <c r="AM50" s="68" t="str">
        <f>VLOOKUP(AK50,AD14:AI17,5)</f>
        <v>Slot C</v>
      </c>
    </row>
    <row r="51" spans="37:39" ht="43.5" customHeight="1">
      <c r="AK51" s="67" t="str">
        <f>AD15</f>
        <v>L4T1C2</v>
      </c>
      <c r="AL51" s="67" t="str">
        <f>VLOOKUP(AK51,AD14:AI17,6)</f>
        <v>Day 4</v>
      </c>
      <c r="AM51" s="68" t="str">
        <f>VLOOKUP(AK51,AD14:AI17,5)</f>
        <v>Slot C</v>
      </c>
    </row>
    <row r="52" spans="37:39" ht="43.5" customHeight="1">
      <c r="AK52" s="67" t="str">
        <f>AD16</f>
        <v>L4T1C3</v>
      </c>
      <c r="AL52" s="67" t="str">
        <f>VLOOKUP(AK52,AD14:AI17,6)</f>
        <v>Day 5</v>
      </c>
      <c r="AM52" s="68" t="str">
        <f>VLOOKUP(AK52,AD14:AI17,5)</f>
        <v>Slot C</v>
      </c>
    </row>
    <row r="53" spans="37:39" ht="43.5" customHeight="1">
      <c r="AK53" s="67" t="str">
        <f>AD17</f>
        <v>L4T1C4</v>
      </c>
      <c r="AL53" s="67" t="str">
        <f>VLOOKUP(AK53,AD14:AI17,6)</f>
        <v>Day 7</v>
      </c>
      <c r="AM53" s="68" t="str">
        <f>VLOOKUP(AK53,AD14:AI17,5)</f>
        <v>Slot C</v>
      </c>
    </row>
  </sheetData>
  <sheetProtection selectLockedCells="1"/>
  <mergeCells count="12">
    <mergeCell ref="AK5:AM5"/>
    <mergeCell ref="B4:K4"/>
    <mergeCell ref="M4:V4"/>
    <mergeCell ref="X4:AH4"/>
    <mergeCell ref="B12:K12"/>
    <mergeCell ref="M12:V12"/>
    <mergeCell ref="X12:AH12"/>
    <mergeCell ref="A1:AH1"/>
    <mergeCell ref="A3:AH3"/>
    <mergeCell ref="A2:AH2"/>
    <mergeCell ref="A10:AH10"/>
    <mergeCell ref="A11:AH11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51"/>
  <sheetViews>
    <sheetView workbookViewId="0">
      <selection activeCell="A2" sqref="A2:L2"/>
    </sheetView>
  </sheetViews>
  <sheetFormatPr defaultRowHeight="12.75"/>
  <cols>
    <col min="1" max="12" width="7.7109375" customWidth="1"/>
  </cols>
  <sheetData>
    <row r="1" spans="1:12" ht="27" customHeight="1">
      <c r="A1" s="422" t="s">
        <v>279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</row>
    <row r="2" spans="1:12" ht="21.75" customHeight="1">
      <c r="A2" s="423" t="s">
        <v>213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</row>
    <row r="3" spans="1:12" s="193" customFormat="1" ht="20.25" customHeight="1">
      <c r="A3" s="424" t="s">
        <v>309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</row>
    <row r="4" spans="1:12" s="193" customFormat="1">
      <c r="A4" s="425" t="s">
        <v>181</v>
      </c>
      <c r="B4" s="425"/>
      <c r="C4" s="425"/>
      <c r="D4" s="425" t="s">
        <v>182</v>
      </c>
      <c r="E4" s="425"/>
      <c r="F4" s="425"/>
      <c r="G4" s="425" t="s">
        <v>183</v>
      </c>
      <c r="H4" s="425"/>
      <c r="I4" s="425"/>
      <c r="J4" s="425" t="s">
        <v>184</v>
      </c>
      <c r="K4" s="425"/>
      <c r="L4" s="425"/>
    </row>
    <row r="5" spans="1:12" s="193" customFormat="1">
      <c r="A5" s="426" t="s">
        <v>185</v>
      </c>
      <c r="B5" s="427"/>
      <c r="C5" s="428"/>
      <c r="D5" s="426" t="s">
        <v>53</v>
      </c>
      <c r="E5" s="427"/>
      <c r="F5" s="428"/>
      <c r="G5" s="426" t="s">
        <v>185</v>
      </c>
      <c r="H5" s="427"/>
      <c r="I5" s="428"/>
      <c r="J5" s="426" t="s">
        <v>53</v>
      </c>
      <c r="K5" s="427"/>
      <c r="L5" s="428"/>
    </row>
    <row r="6" spans="1:12" s="193" customFormat="1" ht="15" customHeight="1">
      <c r="A6" s="426" t="s">
        <v>74</v>
      </c>
      <c r="B6" s="427"/>
      <c r="C6" s="428"/>
      <c r="D6" s="429" t="s">
        <v>54</v>
      </c>
      <c r="E6" s="430"/>
      <c r="F6" s="431"/>
      <c r="G6" s="426" t="s">
        <v>74</v>
      </c>
      <c r="H6" s="427"/>
      <c r="I6" s="428"/>
      <c r="J6" s="429" t="s">
        <v>54</v>
      </c>
      <c r="K6" s="430"/>
      <c r="L6" s="431"/>
    </row>
    <row r="7" spans="1:12" s="193" customFormat="1">
      <c r="A7" s="426" t="s">
        <v>186</v>
      </c>
      <c r="B7" s="427"/>
      <c r="C7" s="428"/>
      <c r="D7" s="426" t="s">
        <v>187</v>
      </c>
      <c r="E7" s="427"/>
      <c r="F7" s="428"/>
      <c r="G7" s="426" t="s">
        <v>186</v>
      </c>
      <c r="H7" s="427"/>
      <c r="I7" s="428"/>
      <c r="J7" s="426" t="s">
        <v>187</v>
      </c>
      <c r="K7" s="427"/>
      <c r="L7" s="428"/>
    </row>
    <row r="8" spans="1:12" s="197" customFormat="1" ht="14.25" customHeight="1">
      <c r="A8" s="432">
        <v>11</v>
      </c>
      <c r="B8" s="432"/>
      <c r="C8" s="432"/>
      <c r="D8" s="432">
        <v>11</v>
      </c>
      <c r="E8" s="432"/>
      <c r="F8" s="432"/>
      <c r="G8" s="432">
        <v>11</v>
      </c>
      <c r="H8" s="432"/>
      <c r="I8" s="432"/>
      <c r="J8" s="432">
        <v>11</v>
      </c>
      <c r="K8" s="432"/>
      <c r="L8" s="432"/>
    </row>
    <row r="9" spans="1:12" s="193" customFormat="1" ht="17.100000000000001" customHeight="1"/>
    <row r="10" spans="1:12" s="193" customFormat="1">
      <c r="A10" s="424" t="s">
        <v>310</v>
      </c>
      <c r="B10" s="424"/>
      <c r="C10" s="424"/>
      <c r="D10" s="424"/>
      <c r="E10" s="424"/>
      <c r="F10" s="424"/>
      <c r="G10" s="424"/>
      <c r="H10" s="424"/>
      <c r="I10" s="424"/>
      <c r="J10" s="424"/>
      <c r="K10" s="424"/>
      <c r="L10" s="424"/>
    </row>
    <row r="11" spans="1:12" s="193" customFormat="1">
      <c r="A11" s="425" t="s">
        <v>181</v>
      </c>
      <c r="B11" s="425"/>
      <c r="C11" s="425"/>
      <c r="D11" s="425" t="s">
        <v>182</v>
      </c>
      <c r="E11" s="425"/>
      <c r="F11" s="425"/>
      <c r="G11" s="425" t="s">
        <v>183</v>
      </c>
      <c r="H11" s="425"/>
      <c r="I11" s="425"/>
      <c r="J11" s="425" t="s">
        <v>184</v>
      </c>
      <c r="K11" s="425"/>
      <c r="L11" s="425"/>
    </row>
    <row r="12" spans="1:12" s="193" customFormat="1">
      <c r="A12" s="426" t="s">
        <v>185</v>
      </c>
      <c r="B12" s="427"/>
      <c r="C12" s="428"/>
      <c r="D12" s="426" t="s">
        <v>53</v>
      </c>
      <c r="E12" s="427"/>
      <c r="F12" s="428"/>
      <c r="G12" s="426" t="s">
        <v>185</v>
      </c>
      <c r="H12" s="427"/>
      <c r="I12" s="428"/>
      <c r="J12" s="426" t="s">
        <v>53</v>
      </c>
      <c r="K12" s="427"/>
      <c r="L12" s="428"/>
    </row>
    <row r="13" spans="1:12" s="193" customFormat="1" ht="14.25" customHeight="1">
      <c r="A13" s="426" t="s">
        <v>74</v>
      </c>
      <c r="B13" s="427"/>
      <c r="C13" s="428"/>
      <c r="D13" s="429" t="s">
        <v>54</v>
      </c>
      <c r="E13" s="430"/>
      <c r="F13" s="431"/>
      <c r="G13" s="426" t="s">
        <v>74</v>
      </c>
      <c r="H13" s="427"/>
      <c r="I13" s="428"/>
      <c r="J13" s="429" t="s">
        <v>54</v>
      </c>
      <c r="K13" s="430"/>
      <c r="L13" s="431"/>
    </row>
    <row r="14" spans="1:12" s="193" customFormat="1">
      <c r="A14" s="426" t="s">
        <v>186</v>
      </c>
      <c r="B14" s="427"/>
      <c r="C14" s="428"/>
      <c r="D14" s="426" t="s">
        <v>187</v>
      </c>
      <c r="E14" s="427"/>
      <c r="F14" s="428"/>
      <c r="G14" s="426" t="s">
        <v>186</v>
      </c>
      <c r="H14" s="427"/>
      <c r="I14" s="428"/>
      <c r="J14" s="426" t="s">
        <v>187</v>
      </c>
      <c r="K14" s="427"/>
      <c r="L14" s="428"/>
    </row>
    <row r="15" spans="1:12" s="197" customFormat="1">
      <c r="A15" s="432">
        <v>11</v>
      </c>
      <c r="B15" s="432"/>
      <c r="C15" s="432"/>
      <c r="D15" s="432">
        <v>11</v>
      </c>
      <c r="E15" s="432"/>
      <c r="F15" s="432"/>
      <c r="G15" s="432">
        <v>11</v>
      </c>
      <c r="H15" s="432"/>
      <c r="I15" s="432"/>
      <c r="J15" s="432">
        <v>11</v>
      </c>
      <c r="K15" s="432"/>
      <c r="L15" s="432"/>
    </row>
    <row r="16" spans="1:12" s="193" customFormat="1" ht="17.100000000000001" customHeight="1"/>
    <row r="17" spans="1:12" s="193" customFormat="1">
      <c r="A17" s="424" t="s">
        <v>311</v>
      </c>
      <c r="B17" s="424"/>
      <c r="C17" s="424"/>
      <c r="D17" s="424"/>
      <c r="E17" s="424"/>
      <c r="F17" s="424"/>
      <c r="G17" s="424"/>
      <c r="H17" s="424"/>
      <c r="I17" s="424"/>
      <c r="J17" s="424"/>
      <c r="K17" s="424"/>
      <c r="L17" s="424"/>
    </row>
    <row r="18" spans="1:12" s="193" customFormat="1">
      <c r="A18" s="425" t="s">
        <v>181</v>
      </c>
      <c r="B18" s="425"/>
      <c r="C18" s="425"/>
      <c r="D18" s="425" t="s">
        <v>182</v>
      </c>
      <c r="E18" s="425"/>
      <c r="F18" s="425"/>
      <c r="G18" s="425" t="s">
        <v>183</v>
      </c>
      <c r="H18" s="425"/>
      <c r="I18" s="425"/>
      <c r="J18" s="425" t="s">
        <v>184</v>
      </c>
      <c r="K18" s="425"/>
      <c r="L18" s="425"/>
    </row>
    <row r="19" spans="1:12" s="193" customFormat="1">
      <c r="A19" s="426" t="s">
        <v>185</v>
      </c>
      <c r="B19" s="427"/>
      <c r="C19" s="428"/>
      <c r="D19" s="426" t="s">
        <v>53</v>
      </c>
      <c r="E19" s="427"/>
      <c r="F19" s="428"/>
      <c r="G19" s="426" t="s">
        <v>185</v>
      </c>
      <c r="H19" s="427"/>
      <c r="I19" s="428"/>
      <c r="J19" s="426" t="s">
        <v>53</v>
      </c>
      <c r="K19" s="427"/>
      <c r="L19" s="428"/>
    </row>
    <row r="20" spans="1:12" s="193" customFormat="1" ht="14.25" customHeight="1">
      <c r="A20" s="426" t="s">
        <v>74</v>
      </c>
      <c r="B20" s="427"/>
      <c r="C20" s="428"/>
      <c r="D20" s="429" t="s">
        <v>54</v>
      </c>
      <c r="E20" s="430"/>
      <c r="F20" s="431"/>
      <c r="G20" s="426" t="s">
        <v>74</v>
      </c>
      <c r="H20" s="427"/>
      <c r="I20" s="428"/>
      <c r="J20" s="429" t="s">
        <v>54</v>
      </c>
      <c r="K20" s="430"/>
      <c r="L20" s="431"/>
    </row>
    <row r="21" spans="1:12" s="193" customFormat="1">
      <c r="A21" s="426" t="s">
        <v>186</v>
      </c>
      <c r="B21" s="427"/>
      <c r="C21" s="428"/>
      <c r="D21" s="426" t="s">
        <v>187</v>
      </c>
      <c r="E21" s="427"/>
      <c r="F21" s="428"/>
      <c r="G21" s="426" t="s">
        <v>186</v>
      </c>
      <c r="H21" s="427"/>
      <c r="I21" s="428"/>
      <c r="J21" s="426" t="s">
        <v>187</v>
      </c>
      <c r="K21" s="427"/>
      <c r="L21" s="428"/>
    </row>
    <row r="22" spans="1:12" s="197" customFormat="1">
      <c r="A22" s="432">
        <v>11</v>
      </c>
      <c r="B22" s="432"/>
      <c r="C22" s="432"/>
      <c r="D22" s="432">
        <v>11</v>
      </c>
      <c r="E22" s="432"/>
      <c r="F22" s="432"/>
      <c r="G22" s="432">
        <v>11</v>
      </c>
      <c r="H22" s="432"/>
      <c r="I22" s="432"/>
      <c r="J22" s="432">
        <v>11</v>
      </c>
      <c r="K22" s="432"/>
      <c r="L22" s="432"/>
    </row>
    <row r="23" spans="1:12" s="193" customFormat="1" ht="17.100000000000001" customHeight="1"/>
    <row r="24" spans="1:12" s="193" customFormat="1" ht="10.5" customHeight="1">
      <c r="A24" s="424" t="s">
        <v>312</v>
      </c>
      <c r="B24" s="424"/>
      <c r="C24" s="424"/>
      <c r="D24" s="424"/>
      <c r="E24" s="424"/>
      <c r="F24" s="424"/>
      <c r="G24" s="424"/>
      <c r="H24" s="424"/>
      <c r="I24" s="424"/>
      <c r="J24" s="424"/>
      <c r="K24" s="424"/>
      <c r="L24" s="424"/>
    </row>
    <row r="25" spans="1:12" s="193" customFormat="1">
      <c r="A25" s="433" t="s">
        <v>181</v>
      </c>
      <c r="B25" s="434"/>
      <c r="C25" s="435"/>
      <c r="D25" s="425" t="s">
        <v>182</v>
      </c>
      <c r="E25" s="425"/>
      <c r="F25" s="425"/>
      <c r="G25" s="425" t="s">
        <v>183</v>
      </c>
      <c r="H25" s="425"/>
      <c r="I25" s="425"/>
      <c r="J25" s="425" t="s">
        <v>184</v>
      </c>
      <c r="K25" s="425"/>
      <c r="L25" s="425"/>
    </row>
    <row r="26" spans="1:12" s="193" customFormat="1">
      <c r="A26" s="426" t="s">
        <v>185</v>
      </c>
      <c r="B26" s="427"/>
      <c r="C26" s="428"/>
      <c r="D26" s="426" t="s">
        <v>53</v>
      </c>
      <c r="E26" s="427"/>
      <c r="F26" s="428"/>
      <c r="G26" s="426" t="s">
        <v>185</v>
      </c>
      <c r="H26" s="427"/>
      <c r="I26" s="428"/>
      <c r="J26" s="426" t="s">
        <v>53</v>
      </c>
      <c r="K26" s="427"/>
      <c r="L26" s="428"/>
    </row>
    <row r="27" spans="1:12" s="193" customFormat="1">
      <c r="A27" s="426" t="s">
        <v>74</v>
      </c>
      <c r="B27" s="427"/>
      <c r="C27" s="428"/>
      <c r="D27" s="429" t="s">
        <v>54</v>
      </c>
      <c r="E27" s="430"/>
      <c r="F27" s="431"/>
      <c r="G27" s="426" t="s">
        <v>74</v>
      </c>
      <c r="H27" s="427"/>
      <c r="I27" s="428"/>
      <c r="J27" s="429" t="s">
        <v>54</v>
      </c>
      <c r="K27" s="430"/>
      <c r="L27" s="431"/>
    </row>
    <row r="28" spans="1:12" s="193" customFormat="1">
      <c r="A28" s="426" t="s">
        <v>186</v>
      </c>
      <c r="B28" s="427"/>
      <c r="C28" s="428"/>
      <c r="D28" s="426" t="s">
        <v>187</v>
      </c>
      <c r="E28" s="427"/>
      <c r="F28" s="428"/>
      <c r="G28" s="426" t="s">
        <v>186</v>
      </c>
      <c r="H28" s="427"/>
      <c r="I28" s="428"/>
      <c r="J28" s="436" t="s">
        <v>187</v>
      </c>
      <c r="K28" s="437"/>
      <c r="L28" s="438"/>
    </row>
    <row r="29" spans="1:12" s="197" customFormat="1">
      <c r="A29" s="432">
        <v>10</v>
      </c>
      <c r="B29" s="432"/>
      <c r="C29" s="432"/>
      <c r="D29" s="432">
        <v>10</v>
      </c>
      <c r="E29" s="432"/>
      <c r="F29" s="432"/>
      <c r="G29" s="432">
        <v>10</v>
      </c>
      <c r="H29" s="432"/>
      <c r="I29" s="432"/>
      <c r="J29" s="432">
        <v>10</v>
      </c>
      <c r="K29" s="432"/>
      <c r="L29" s="432"/>
    </row>
    <row r="30" spans="1:12" s="193" customFormat="1" ht="17.100000000000001" customHeight="1"/>
    <row r="31" spans="1:12" s="193" customFormat="1">
      <c r="A31" s="424" t="s">
        <v>313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</row>
    <row r="32" spans="1:12" s="193" customFormat="1">
      <c r="A32" s="425" t="s">
        <v>181</v>
      </c>
      <c r="B32" s="425"/>
      <c r="C32" s="425"/>
      <c r="D32" s="425" t="s">
        <v>182</v>
      </c>
      <c r="E32" s="425"/>
      <c r="F32" s="425"/>
      <c r="G32" s="425" t="s">
        <v>183</v>
      </c>
      <c r="H32" s="425"/>
      <c r="I32" s="425"/>
      <c r="J32" s="425" t="s">
        <v>184</v>
      </c>
      <c r="K32" s="425"/>
      <c r="L32" s="425"/>
    </row>
    <row r="33" spans="1:12" s="193" customFormat="1">
      <c r="A33" s="426" t="s">
        <v>185</v>
      </c>
      <c r="B33" s="427"/>
      <c r="C33" s="428"/>
      <c r="D33" s="426" t="s">
        <v>53</v>
      </c>
      <c r="E33" s="427"/>
      <c r="F33" s="428"/>
      <c r="G33" s="426" t="s">
        <v>185</v>
      </c>
      <c r="H33" s="427"/>
      <c r="I33" s="428"/>
      <c r="J33" s="426" t="s">
        <v>53</v>
      </c>
      <c r="K33" s="427"/>
      <c r="L33" s="428"/>
    </row>
    <row r="34" spans="1:12" s="193" customFormat="1">
      <c r="A34" s="426" t="s">
        <v>74</v>
      </c>
      <c r="B34" s="427"/>
      <c r="C34" s="428"/>
      <c r="D34" s="429" t="s">
        <v>54</v>
      </c>
      <c r="E34" s="430"/>
      <c r="F34" s="431"/>
      <c r="G34" s="426" t="s">
        <v>74</v>
      </c>
      <c r="H34" s="427"/>
      <c r="I34" s="428"/>
      <c r="J34" s="429" t="s">
        <v>54</v>
      </c>
      <c r="K34" s="430"/>
      <c r="L34" s="431"/>
    </row>
    <row r="35" spans="1:12" s="193" customFormat="1">
      <c r="A35" s="426" t="s">
        <v>186</v>
      </c>
      <c r="B35" s="427"/>
      <c r="C35" s="428"/>
      <c r="D35" s="426" t="s">
        <v>187</v>
      </c>
      <c r="E35" s="427"/>
      <c r="F35" s="428"/>
      <c r="G35" s="426" t="s">
        <v>186</v>
      </c>
      <c r="H35" s="427"/>
      <c r="I35" s="428"/>
      <c r="J35" s="426" t="s">
        <v>187</v>
      </c>
      <c r="K35" s="427"/>
      <c r="L35" s="428"/>
    </row>
    <row r="36" spans="1:12" s="197" customFormat="1">
      <c r="A36" s="432">
        <v>10</v>
      </c>
      <c r="B36" s="432"/>
      <c r="C36" s="432"/>
      <c r="D36" s="432">
        <v>10</v>
      </c>
      <c r="E36" s="432"/>
      <c r="F36" s="432"/>
      <c r="G36" s="432">
        <v>10</v>
      </c>
      <c r="H36" s="432"/>
      <c r="I36" s="432"/>
      <c r="J36" s="432">
        <v>10</v>
      </c>
      <c r="K36" s="432"/>
      <c r="L36" s="432"/>
    </row>
    <row r="37" spans="1:12" s="193" customFormat="1" ht="9" customHeight="1"/>
    <row r="38" spans="1:12" s="193" customFormat="1" hidden="1">
      <c r="A38" s="441" t="s">
        <v>188</v>
      </c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</row>
    <row r="39" spans="1:12" s="193" customFormat="1" hidden="1">
      <c r="A39" s="439" t="s">
        <v>181</v>
      </c>
      <c r="B39" s="439"/>
      <c r="C39" s="439" t="s">
        <v>182</v>
      </c>
      <c r="D39" s="439"/>
      <c r="E39" s="439" t="s">
        <v>183</v>
      </c>
      <c r="F39" s="439"/>
      <c r="G39" s="439" t="s">
        <v>184</v>
      </c>
      <c r="H39" s="439"/>
      <c r="I39" s="439" t="s">
        <v>189</v>
      </c>
      <c r="J39" s="439"/>
      <c r="K39" s="439" t="s">
        <v>190</v>
      </c>
      <c r="L39" s="439"/>
    </row>
    <row r="40" spans="1:12" s="193" customFormat="1" hidden="1">
      <c r="A40" s="440"/>
      <c r="B40" s="440"/>
      <c r="C40" s="440"/>
      <c r="D40" s="440"/>
      <c r="E40" s="440"/>
      <c r="F40" s="440"/>
      <c r="G40" s="440"/>
      <c r="H40" s="440"/>
      <c r="I40" s="440"/>
      <c r="J40" s="440"/>
      <c r="K40" s="440"/>
      <c r="L40" s="440"/>
    </row>
    <row r="41" spans="1:12" s="193" customFormat="1" ht="26.25" hidden="1" customHeight="1">
      <c r="A41" s="429"/>
      <c r="B41" s="431"/>
      <c r="C41" s="426"/>
      <c r="D41" s="428"/>
      <c r="E41" s="429"/>
      <c r="F41" s="431"/>
      <c r="G41" s="426"/>
      <c r="H41" s="428"/>
      <c r="I41" s="429"/>
      <c r="J41" s="431"/>
      <c r="K41" s="426"/>
      <c r="L41" s="428"/>
    </row>
    <row r="42" spans="1:12" s="193" customFormat="1" hidden="1">
      <c r="A42" s="439"/>
      <c r="B42" s="439"/>
      <c r="C42" s="439"/>
      <c r="D42" s="439"/>
      <c r="E42" s="439"/>
      <c r="F42" s="439"/>
      <c r="G42" s="439"/>
      <c r="H42" s="439"/>
      <c r="I42" s="439"/>
      <c r="J42" s="439"/>
      <c r="K42" s="439"/>
      <c r="L42" s="439"/>
    </row>
    <row r="43" spans="1:12" s="193" customFormat="1" hidden="1">
      <c r="A43" s="425">
        <v>5</v>
      </c>
      <c r="B43" s="425"/>
      <c r="C43" s="425">
        <v>5</v>
      </c>
      <c r="D43" s="425"/>
      <c r="E43" s="425">
        <v>5</v>
      </c>
      <c r="F43" s="425"/>
      <c r="G43" s="425">
        <v>5</v>
      </c>
      <c r="H43" s="425"/>
      <c r="I43" s="425">
        <v>5</v>
      </c>
      <c r="J43" s="425"/>
      <c r="K43" s="425">
        <v>5</v>
      </c>
      <c r="L43" s="425"/>
    </row>
    <row r="44" spans="1:12" s="193" customFormat="1" hidden="1"/>
    <row r="45" spans="1:12" s="193" customFormat="1" hidden="1">
      <c r="A45" s="441" t="s">
        <v>191</v>
      </c>
      <c r="B45" s="441"/>
      <c r="C45" s="441"/>
      <c r="D45" s="441"/>
      <c r="E45" s="441"/>
      <c r="F45" s="441"/>
      <c r="G45" s="441"/>
      <c r="H45" s="441"/>
      <c r="I45" s="441"/>
      <c r="J45" s="441"/>
      <c r="K45" s="441"/>
      <c r="L45" s="441"/>
    </row>
    <row r="46" spans="1:12" s="193" customFormat="1" hidden="1">
      <c r="A46" s="439" t="s">
        <v>181</v>
      </c>
      <c r="B46" s="439"/>
      <c r="C46" s="439" t="s">
        <v>182</v>
      </c>
      <c r="D46" s="439"/>
      <c r="E46" s="439" t="s">
        <v>183</v>
      </c>
      <c r="F46" s="439"/>
      <c r="G46" s="439" t="s">
        <v>184</v>
      </c>
      <c r="H46" s="439"/>
      <c r="I46" s="439" t="s">
        <v>189</v>
      </c>
      <c r="J46" s="439"/>
      <c r="K46" s="439" t="s">
        <v>190</v>
      </c>
      <c r="L46" s="439"/>
    </row>
    <row r="47" spans="1:12" s="193" customFormat="1" hidden="1">
      <c r="A47" s="440"/>
      <c r="B47" s="440"/>
      <c r="C47" s="440"/>
      <c r="D47" s="440"/>
      <c r="E47" s="440"/>
      <c r="F47" s="440"/>
      <c r="G47" s="440"/>
      <c r="H47" s="440"/>
      <c r="I47" s="440"/>
      <c r="J47" s="440"/>
      <c r="K47" s="440"/>
      <c r="L47" s="440"/>
    </row>
    <row r="48" spans="1:12" s="193" customFormat="1" hidden="1">
      <c r="A48" s="429"/>
      <c r="B48" s="431"/>
      <c r="C48" s="426"/>
      <c r="D48" s="428"/>
      <c r="E48" s="429"/>
      <c r="F48" s="431"/>
      <c r="G48" s="426"/>
      <c r="H48" s="428"/>
      <c r="I48" s="429"/>
      <c r="J48" s="431"/>
      <c r="K48" s="426"/>
      <c r="L48" s="428"/>
    </row>
    <row r="49" spans="1:12" s="193" customFormat="1" hidden="1">
      <c r="A49" s="439"/>
      <c r="B49" s="439"/>
      <c r="C49" s="439"/>
      <c r="D49" s="439"/>
      <c r="E49" s="439"/>
      <c r="F49" s="439"/>
      <c r="G49" s="439"/>
      <c r="H49" s="439"/>
      <c r="I49" s="439"/>
      <c r="J49" s="439"/>
      <c r="K49" s="439"/>
      <c r="L49" s="439"/>
    </row>
    <row r="50" spans="1:12" s="193" customFormat="1" hidden="1">
      <c r="A50" s="425">
        <v>5</v>
      </c>
      <c r="B50" s="425"/>
      <c r="C50" s="425">
        <v>5</v>
      </c>
      <c r="D50" s="425"/>
      <c r="E50" s="425">
        <v>5</v>
      </c>
      <c r="F50" s="425"/>
      <c r="G50" s="425">
        <v>5</v>
      </c>
      <c r="H50" s="425"/>
      <c r="I50" s="425">
        <v>5</v>
      </c>
      <c r="J50" s="425"/>
      <c r="K50" s="425">
        <v>5</v>
      </c>
      <c r="L50" s="425"/>
    </row>
    <row r="51" spans="1:12" s="193" customFormat="1" ht="23.25" customHeight="1">
      <c r="A51" s="442" t="s">
        <v>314</v>
      </c>
      <c r="B51" s="442"/>
      <c r="C51" s="442"/>
      <c r="D51" s="442"/>
      <c r="E51" s="442"/>
      <c r="F51" s="442"/>
      <c r="G51" s="442"/>
      <c r="H51" s="442"/>
      <c r="I51" s="442"/>
      <c r="J51" s="442"/>
      <c r="K51" s="442"/>
      <c r="L51" s="442"/>
    </row>
    <row r="52" spans="1:12" s="193" customFormat="1">
      <c r="A52" s="439" t="s">
        <v>181</v>
      </c>
      <c r="B52" s="439"/>
      <c r="C52" s="439" t="s">
        <v>182</v>
      </c>
      <c r="D52" s="439"/>
      <c r="E52" s="439" t="s">
        <v>183</v>
      </c>
      <c r="F52" s="439"/>
      <c r="G52" s="439" t="s">
        <v>184</v>
      </c>
      <c r="H52" s="439"/>
      <c r="I52" s="439" t="s">
        <v>189</v>
      </c>
      <c r="J52" s="439"/>
      <c r="K52" s="439" t="s">
        <v>190</v>
      </c>
      <c r="L52" s="439"/>
    </row>
    <row r="53" spans="1:12" s="193" customFormat="1">
      <c r="A53" s="440" t="s">
        <v>207</v>
      </c>
      <c r="B53" s="440"/>
      <c r="C53" s="440" t="s">
        <v>210</v>
      </c>
      <c r="D53" s="440"/>
      <c r="E53" s="440" t="s">
        <v>207</v>
      </c>
      <c r="F53" s="440"/>
      <c r="G53" s="440" t="s">
        <v>210</v>
      </c>
      <c r="H53" s="440"/>
      <c r="I53" s="440" t="s">
        <v>207</v>
      </c>
      <c r="J53" s="440"/>
      <c r="K53" s="440" t="s">
        <v>210</v>
      </c>
      <c r="L53" s="440"/>
    </row>
    <row r="54" spans="1:12" s="193" customFormat="1">
      <c r="A54" s="426" t="s">
        <v>208</v>
      </c>
      <c r="B54" s="428"/>
      <c r="C54" s="426" t="s">
        <v>211</v>
      </c>
      <c r="D54" s="428"/>
      <c r="E54" s="426" t="s">
        <v>208</v>
      </c>
      <c r="F54" s="428"/>
      <c r="G54" s="426" t="s">
        <v>211</v>
      </c>
      <c r="H54" s="428"/>
      <c r="I54" s="426" t="s">
        <v>208</v>
      </c>
      <c r="J54" s="428"/>
      <c r="K54" s="426" t="s">
        <v>211</v>
      </c>
      <c r="L54" s="428"/>
    </row>
    <row r="55" spans="1:12" s="193" customFormat="1">
      <c r="A55" s="439" t="s">
        <v>209</v>
      </c>
      <c r="B55" s="439"/>
      <c r="C55" s="439" t="s">
        <v>212</v>
      </c>
      <c r="D55" s="439"/>
      <c r="E55" s="439" t="s">
        <v>209</v>
      </c>
      <c r="F55" s="439"/>
      <c r="G55" s="439" t="s">
        <v>212</v>
      </c>
      <c r="H55" s="439"/>
      <c r="I55" s="439" t="s">
        <v>209</v>
      </c>
      <c r="J55" s="439"/>
      <c r="K55" s="439" t="s">
        <v>212</v>
      </c>
      <c r="L55" s="439"/>
    </row>
    <row r="56" spans="1:12" s="197" customFormat="1">
      <c r="A56" s="432">
        <v>5</v>
      </c>
      <c r="B56" s="432"/>
      <c r="C56" s="432">
        <v>5</v>
      </c>
      <c r="D56" s="432"/>
      <c r="E56" s="432">
        <v>5</v>
      </c>
      <c r="F56" s="432"/>
      <c r="G56" s="432">
        <v>5</v>
      </c>
      <c r="H56" s="432"/>
      <c r="I56" s="432">
        <v>5</v>
      </c>
      <c r="J56" s="432"/>
      <c r="K56" s="432">
        <v>5</v>
      </c>
      <c r="L56" s="432"/>
    </row>
    <row r="57" spans="1:12" s="193" customFormat="1">
      <c r="A57" s="195"/>
      <c r="B57" s="195"/>
      <c r="C57" s="195"/>
      <c r="D57" s="195"/>
      <c r="E57" s="195"/>
      <c r="F57" s="195"/>
      <c r="G57" s="195"/>
      <c r="H57" s="195"/>
      <c r="I57" s="195"/>
      <c r="J57" s="195"/>
      <c r="K57" s="195"/>
      <c r="L57" s="195"/>
    </row>
    <row r="58" spans="1:12" s="193" customFormat="1" ht="23.25" customHeight="1">
      <c r="A58" s="442" t="s">
        <v>315</v>
      </c>
      <c r="B58" s="442"/>
      <c r="C58" s="442"/>
      <c r="D58" s="442"/>
      <c r="E58" s="442"/>
      <c r="F58" s="442"/>
      <c r="G58" s="442"/>
      <c r="H58" s="442"/>
      <c r="I58" s="442"/>
      <c r="J58" s="442"/>
      <c r="K58" s="442"/>
      <c r="L58" s="442"/>
    </row>
    <row r="59" spans="1:12" s="193" customFormat="1">
      <c r="A59" s="439" t="s">
        <v>181</v>
      </c>
      <c r="B59" s="439"/>
      <c r="C59" s="439" t="s">
        <v>182</v>
      </c>
      <c r="D59" s="439"/>
      <c r="E59" s="439" t="s">
        <v>183</v>
      </c>
      <c r="F59" s="439"/>
      <c r="G59" s="439" t="s">
        <v>184</v>
      </c>
      <c r="H59" s="439"/>
      <c r="I59" s="439" t="s">
        <v>189</v>
      </c>
      <c r="J59" s="439"/>
      <c r="K59" s="439" t="s">
        <v>190</v>
      </c>
      <c r="L59" s="439"/>
    </row>
    <row r="60" spans="1:12" s="193" customFormat="1">
      <c r="A60" s="440" t="s">
        <v>207</v>
      </c>
      <c r="B60" s="440"/>
      <c r="C60" s="440" t="s">
        <v>210</v>
      </c>
      <c r="D60" s="440"/>
      <c r="E60" s="440" t="s">
        <v>207</v>
      </c>
      <c r="F60" s="440"/>
      <c r="G60" s="440" t="s">
        <v>210</v>
      </c>
      <c r="H60" s="440"/>
      <c r="I60" s="440" t="s">
        <v>207</v>
      </c>
      <c r="J60" s="440"/>
      <c r="K60" s="440" t="s">
        <v>210</v>
      </c>
      <c r="L60" s="440"/>
    </row>
    <row r="61" spans="1:12" s="193" customFormat="1">
      <c r="A61" s="426" t="s">
        <v>208</v>
      </c>
      <c r="B61" s="428"/>
      <c r="C61" s="426" t="s">
        <v>211</v>
      </c>
      <c r="D61" s="428"/>
      <c r="E61" s="426" t="s">
        <v>208</v>
      </c>
      <c r="F61" s="428"/>
      <c r="G61" s="426" t="s">
        <v>211</v>
      </c>
      <c r="H61" s="428"/>
      <c r="I61" s="426" t="s">
        <v>208</v>
      </c>
      <c r="J61" s="428"/>
      <c r="K61" s="426" t="s">
        <v>211</v>
      </c>
      <c r="L61" s="428"/>
    </row>
    <row r="62" spans="1:12" s="193" customFormat="1">
      <c r="A62" s="439" t="s">
        <v>209</v>
      </c>
      <c r="B62" s="439"/>
      <c r="C62" s="439" t="s">
        <v>212</v>
      </c>
      <c r="D62" s="439"/>
      <c r="E62" s="439" t="s">
        <v>209</v>
      </c>
      <c r="F62" s="439"/>
      <c r="G62" s="439" t="s">
        <v>212</v>
      </c>
      <c r="H62" s="439"/>
      <c r="I62" s="439" t="s">
        <v>209</v>
      </c>
      <c r="J62" s="439"/>
      <c r="K62" s="439" t="s">
        <v>212</v>
      </c>
      <c r="L62" s="439"/>
    </row>
    <row r="63" spans="1:12" s="197" customFormat="1">
      <c r="A63" s="432">
        <v>5</v>
      </c>
      <c r="B63" s="432"/>
      <c r="C63" s="432">
        <v>5</v>
      </c>
      <c r="D63" s="432"/>
      <c r="E63" s="432">
        <v>5</v>
      </c>
      <c r="F63" s="432"/>
      <c r="G63" s="432">
        <v>5</v>
      </c>
      <c r="H63" s="432"/>
      <c r="I63" s="432">
        <v>5</v>
      </c>
      <c r="J63" s="432"/>
      <c r="K63" s="432">
        <v>5</v>
      </c>
      <c r="L63" s="432"/>
    </row>
    <row r="64" spans="1:12" s="193" customFormat="1">
      <c r="A64" s="195"/>
      <c r="B64" s="195"/>
      <c r="C64" s="195"/>
      <c r="D64" s="195"/>
      <c r="E64" s="195"/>
      <c r="F64" s="195"/>
      <c r="G64" s="195"/>
      <c r="H64" s="195"/>
      <c r="I64" s="195"/>
      <c r="J64" s="195"/>
      <c r="K64" s="195"/>
      <c r="L64" s="195"/>
    </row>
    <row r="65" spans="1:12" s="193" customFormat="1" ht="17.100000000000001" customHeight="1">
      <c r="A65" s="442" t="s">
        <v>316</v>
      </c>
      <c r="B65" s="442"/>
      <c r="C65" s="442"/>
      <c r="D65" s="442"/>
      <c r="E65" s="442"/>
      <c r="F65" s="442"/>
      <c r="G65" s="442"/>
      <c r="H65" s="442"/>
      <c r="I65" s="442"/>
      <c r="J65" s="442"/>
      <c r="K65" s="442"/>
      <c r="L65" s="442"/>
    </row>
    <row r="66" spans="1:12" s="193" customFormat="1">
      <c r="A66" s="433" t="s">
        <v>181</v>
      </c>
      <c r="B66" s="434"/>
      <c r="C66" s="435"/>
      <c r="D66" s="433" t="s">
        <v>182</v>
      </c>
      <c r="E66" s="434"/>
      <c r="F66" s="435"/>
      <c r="G66" s="433" t="s">
        <v>183</v>
      </c>
      <c r="H66" s="434"/>
      <c r="I66" s="435"/>
      <c r="J66" s="433" t="s">
        <v>184</v>
      </c>
      <c r="K66" s="434"/>
      <c r="L66" s="435"/>
    </row>
    <row r="67" spans="1:12" s="193" customFormat="1">
      <c r="A67" s="426" t="s">
        <v>185</v>
      </c>
      <c r="B67" s="427"/>
      <c r="C67" s="428"/>
      <c r="D67" s="426" t="s">
        <v>53</v>
      </c>
      <c r="E67" s="427"/>
      <c r="F67" s="428"/>
      <c r="G67" s="426" t="s">
        <v>185</v>
      </c>
      <c r="H67" s="427"/>
      <c r="I67" s="428"/>
      <c r="J67" s="426" t="s">
        <v>53</v>
      </c>
      <c r="K67" s="427"/>
      <c r="L67" s="428"/>
    </row>
    <row r="68" spans="1:12" s="193" customFormat="1">
      <c r="A68" s="426" t="s">
        <v>74</v>
      </c>
      <c r="B68" s="427"/>
      <c r="C68" s="428"/>
      <c r="D68" s="429" t="s">
        <v>54</v>
      </c>
      <c r="E68" s="430"/>
      <c r="F68" s="431"/>
      <c r="G68" s="426" t="s">
        <v>74</v>
      </c>
      <c r="H68" s="427"/>
      <c r="I68" s="428"/>
      <c r="J68" s="429" t="s">
        <v>54</v>
      </c>
      <c r="K68" s="430"/>
      <c r="L68" s="431"/>
    </row>
    <row r="69" spans="1:12" s="193" customFormat="1">
      <c r="A69" s="426" t="s">
        <v>186</v>
      </c>
      <c r="B69" s="427"/>
      <c r="C69" s="428"/>
      <c r="D69" s="426" t="s">
        <v>187</v>
      </c>
      <c r="E69" s="427"/>
      <c r="F69" s="428"/>
      <c r="G69" s="426" t="s">
        <v>186</v>
      </c>
      <c r="H69" s="427"/>
      <c r="I69" s="428"/>
      <c r="J69" s="426" t="s">
        <v>187</v>
      </c>
      <c r="K69" s="427"/>
      <c r="L69" s="428"/>
    </row>
    <row r="70" spans="1:12" s="197" customFormat="1">
      <c r="A70" s="432">
        <v>11</v>
      </c>
      <c r="B70" s="432"/>
      <c r="C70" s="432"/>
      <c r="D70" s="432">
        <v>11</v>
      </c>
      <c r="E70" s="432"/>
      <c r="F70" s="432"/>
      <c r="G70" s="432">
        <v>11</v>
      </c>
      <c r="H70" s="432"/>
      <c r="I70" s="432"/>
      <c r="J70" s="432">
        <v>11</v>
      </c>
      <c r="K70" s="432"/>
      <c r="L70" s="432"/>
    </row>
    <row r="71" spans="1:12" s="193" customFormat="1">
      <c r="A71" s="195"/>
      <c r="B71" s="195"/>
      <c r="C71" s="195"/>
      <c r="D71" s="195"/>
      <c r="E71" s="195"/>
      <c r="F71" s="195"/>
      <c r="G71" s="195"/>
      <c r="H71" s="195"/>
      <c r="I71" s="195"/>
      <c r="J71" s="195"/>
      <c r="K71" s="195"/>
      <c r="L71" s="195"/>
    </row>
    <row r="72" spans="1:12" s="193" customFormat="1">
      <c r="A72" s="195"/>
      <c r="B72" s="195"/>
      <c r="C72" s="195"/>
      <c r="D72" s="195"/>
      <c r="E72" s="195"/>
      <c r="F72" s="195"/>
      <c r="G72" s="195"/>
      <c r="H72" s="195"/>
      <c r="I72" s="195"/>
      <c r="J72" s="195"/>
      <c r="K72" s="195"/>
      <c r="L72" s="195"/>
    </row>
    <row r="73" spans="1:12" s="193" customFormat="1" ht="17.100000000000001" customHeight="1"/>
    <row r="74" spans="1:12" s="193" customFormat="1">
      <c r="A74" s="424" t="s">
        <v>317</v>
      </c>
      <c r="B74" s="424"/>
      <c r="C74" s="424"/>
      <c r="D74" s="424"/>
      <c r="E74" s="424"/>
      <c r="F74" s="424"/>
      <c r="G74" s="424"/>
      <c r="H74" s="424"/>
      <c r="I74" s="424"/>
      <c r="J74" s="424"/>
      <c r="K74" s="424"/>
      <c r="L74" s="424"/>
    </row>
    <row r="75" spans="1:12" s="193" customFormat="1">
      <c r="A75" s="425" t="s">
        <v>181</v>
      </c>
      <c r="B75" s="425"/>
      <c r="C75" s="425"/>
      <c r="D75" s="425" t="s">
        <v>182</v>
      </c>
      <c r="E75" s="425"/>
      <c r="F75" s="425"/>
      <c r="G75" s="425" t="s">
        <v>183</v>
      </c>
      <c r="H75" s="425"/>
      <c r="I75" s="425"/>
      <c r="J75" s="425" t="s">
        <v>184</v>
      </c>
      <c r="K75" s="425"/>
      <c r="L75" s="425"/>
    </row>
    <row r="76" spans="1:12" s="193" customFormat="1">
      <c r="A76" s="426" t="s">
        <v>185</v>
      </c>
      <c r="B76" s="427"/>
      <c r="C76" s="428"/>
      <c r="D76" s="426" t="s">
        <v>53</v>
      </c>
      <c r="E76" s="427"/>
      <c r="F76" s="428"/>
      <c r="G76" s="426" t="s">
        <v>185</v>
      </c>
      <c r="H76" s="427"/>
      <c r="I76" s="428"/>
      <c r="J76" s="426" t="s">
        <v>53</v>
      </c>
      <c r="K76" s="427"/>
      <c r="L76" s="428"/>
    </row>
    <row r="77" spans="1:12" s="193" customFormat="1">
      <c r="A77" s="426" t="s">
        <v>74</v>
      </c>
      <c r="B77" s="427"/>
      <c r="C77" s="428"/>
      <c r="D77" s="429" t="s">
        <v>54</v>
      </c>
      <c r="E77" s="430"/>
      <c r="F77" s="431"/>
      <c r="G77" s="426" t="s">
        <v>74</v>
      </c>
      <c r="H77" s="427"/>
      <c r="I77" s="428"/>
      <c r="J77" s="429" t="s">
        <v>54</v>
      </c>
      <c r="K77" s="430"/>
      <c r="L77" s="431"/>
    </row>
    <row r="78" spans="1:12" s="193" customFormat="1">
      <c r="A78" s="426" t="s">
        <v>186</v>
      </c>
      <c r="B78" s="427"/>
      <c r="C78" s="428"/>
      <c r="D78" s="426" t="s">
        <v>187</v>
      </c>
      <c r="E78" s="427"/>
      <c r="F78" s="428"/>
      <c r="G78" s="426" t="s">
        <v>186</v>
      </c>
      <c r="H78" s="427"/>
      <c r="I78" s="428"/>
      <c r="J78" s="426" t="s">
        <v>187</v>
      </c>
      <c r="K78" s="427"/>
      <c r="L78" s="428"/>
    </row>
    <row r="79" spans="1:12" s="197" customFormat="1">
      <c r="A79" s="432">
        <v>11</v>
      </c>
      <c r="B79" s="432"/>
      <c r="C79" s="432"/>
      <c r="D79" s="432">
        <v>11</v>
      </c>
      <c r="E79" s="432"/>
      <c r="F79" s="432"/>
      <c r="G79" s="432">
        <v>11</v>
      </c>
      <c r="H79" s="432"/>
      <c r="I79" s="432"/>
      <c r="J79" s="432">
        <v>11</v>
      </c>
      <c r="K79" s="432"/>
      <c r="L79" s="432"/>
    </row>
    <row r="80" spans="1:12" s="193" customFormat="1" ht="17.100000000000001" customHeight="1">
      <c r="C80" s="197"/>
    </row>
    <row r="81" spans="1:12" s="193" customFormat="1" ht="18.75" customHeight="1">
      <c r="A81" s="424" t="s">
        <v>318</v>
      </c>
      <c r="B81" s="424"/>
      <c r="C81" s="424"/>
      <c r="D81" s="424"/>
      <c r="E81" s="424"/>
      <c r="F81" s="424"/>
      <c r="G81" s="424"/>
      <c r="H81" s="424"/>
      <c r="I81" s="424"/>
      <c r="J81" s="424"/>
      <c r="K81" s="424"/>
      <c r="L81" s="424"/>
    </row>
    <row r="82" spans="1:12" s="193" customFormat="1">
      <c r="A82" s="425" t="s">
        <v>181</v>
      </c>
      <c r="B82" s="425"/>
      <c r="C82" s="425"/>
      <c r="D82" s="425" t="s">
        <v>182</v>
      </c>
      <c r="E82" s="425"/>
      <c r="F82" s="425"/>
      <c r="G82" s="425" t="s">
        <v>183</v>
      </c>
      <c r="H82" s="425"/>
      <c r="I82" s="425"/>
      <c r="J82" s="425" t="s">
        <v>184</v>
      </c>
      <c r="K82" s="425"/>
      <c r="L82" s="425"/>
    </row>
    <row r="83" spans="1:12" s="193" customFormat="1">
      <c r="A83" s="426" t="s">
        <v>185</v>
      </c>
      <c r="B83" s="427"/>
      <c r="C83" s="428"/>
      <c r="D83" s="426" t="s">
        <v>53</v>
      </c>
      <c r="E83" s="427"/>
      <c r="F83" s="428"/>
      <c r="G83" s="426" t="s">
        <v>185</v>
      </c>
      <c r="H83" s="427"/>
      <c r="I83" s="428"/>
      <c r="J83" s="426" t="s">
        <v>53</v>
      </c>
      <c r="K83" s="427"/>
      <c r="L83" s="428"/>
    </row>
    <row r="84" spans="1:12" s="193" customFormat="1">
      <c r="A84" s="426" t="s">
        <v>74</v>
      </c>
      <c r="B84" s="427"/>
      <c r="C84" s="428"/>
      <c r="D84" s="429" t="s">
        <v>54</v>
      </c>
      <c r="E84" s="430"/>
      <c r="F84" s="431"/>
      <c r="G84" s="426" t="s">
        <v>74</v>
      </c>
      <c r="H84" s="427"/>
      <c r="I84" s="428"/>
      <c r="J84" s="429" t="s">
        <v>54</v>
      </c>
      <c r="K84" s="430"/>
      <c r="L84" s="431"/>
    </row>
    <row r="85" spans="1:12" s="193" customFormat="1">
      <c r="A85" s="426" t="s">
        <v>186</v>
      </c>
      <c r="B85" s="427"/>
      <c r="C85" s="428"/>
      <c r="D85" s="426" t="s">
        <v>187</v>
      </c>
      <c r="E85" s="427"/>
      <c r="F85" s="428"/>
      <c r="G85" s="426" t="s">
        <v>186</v>
      </c>
      <c r="H85" s="427"/>
      <c r="I85" s="428"/>
      <c r="J85" s="426" t="s">
        <v>187</v>
      </c>
      <c r="K85" s="427"/>
      <c r="L85" s="428"/>
    </row>
    <row r="86" spans="1:12" s="197" customFormat="1">
      <c r="A86" s="432">
        <v>11</v>
      </c>
      <c r="B86" s="432"/>
      <c r="C86" s="432"/>
      <c r="D86" s="432">
        <v>11</v>
      </c>
      <c r="E86" s="432"/>
      <c r="F86" s="432"/>
      <c r="G86" s="432">
        <v>11</v>
      </c>
      <c r="H86" s="432"/>
      <c r="I86" s="432"/>
      <c r="J86" s="432">
        <v>11</v>
      </c>
      <c r="K86" s="432"/>
      <c r="L86" s="432"/>
    </row>
    <row r="87" spans="1:12" s="193" customFormat="1" ht="11.25" customHeight="1"/>
    <row r="88" spans="1:12" s="193" customFormat="1" ht="23.25" customHeight="1">
      <c r="A88" s="442" t="s">
        <v>319</v>
      </c>
      <c r="B88" s="442"/>
      <c r="C88" s="442"/>
      <c r="D88" s="442"/>
      <c r="E88" s="442"/>
      <c r="F88" s="442"/>
      <c r="G88" s="442"/>
      <c r="H88" s="442"/>
      <c r="I88" s="442"/>
      <c r="J88" s="442"/>
      <c r="K88" s="442"/>
      <c r="L88" s="442"/>
    </row>
    <row r="89" spans="1:12" s="193" customFormat="1">
      <c r="A89" s="439" t="s">
        <v>181</v>
      </c>
      <c r="B89" s="439"/>
      <c r="C89" s="439" t="s">
        <v>182</v>
      </c>
      <c r="D89" s="439"/>
      <c r="E89" s="439" t="s">
        <v>183</v>
      </c>
      <c r="F89" s="439"/>
      <c r="G89" s="439" t="s">
        <v>184</v>
      </c>
      <c r="H89" s="439"/>
      <c r="I89" s="439" t="s">
        <v>189</v>
      </c>
      <c r="J89" s="439"/>
      <c r="K89" s="439" t="s">
        <v>190</v>
      </c>
      <c r="L89" s="439"/>
    </row>
    <row r="90" spans="1:12" s="193" customFormat="1">
      <c r="A90" s="440" t="s">
        <v>205</v>
      </c>
      <c r="B90" s="440"/>
      <c r="C90" s="440" t="s">
        <v>207</v>
      </c>
      <c r="D90" s="440"/>
      <c r="E90" s="440" t="s">
        <v>205</v>
      </c>
      <c r="F90" s="440"/>
      <c r="G90" s="440" t="s">
        <v>207</v>
      </c>
      <c r="H90" s="440"/>
      <c r="I90" s="440" t="s">
        <v>205</v>
      </c>
      <c r="J90" s="440"/>
      <c r="K90" s="440"/>
      <c r="L90" s="440"/>
    </row>
    <row r="91" spans="1:12" s="193" customFormat="1">
      <c r="A91" s="426" t="s">
        <v>206</v>
      </c>
      <c r="B91" s="428"/>
      <c r="C91" s="426" t="s">
        <v>208</v>
      </c>
      <c r="D91" s="428"/>
      <c r="E91" s="426" t="s">
        <v>206</v>
      </c>
      <c r="F91" s="428"/>
      <c r="G91" s="426" t="s">
        <v>208</v>
      </c>
      <c r="H91" s="428"/>
      <c r="I91" s="426" t="s">
        <v>206</v>
      </c>
      <c r="J91" s="428"/>
      <c r="K91" s="426"/>
      <c r="L91" s="428"/>
    </row>
    <row r="92" spans="1:12" s="193" customFormat="1">
      <c r="A92" s="439" t="s">
        <v>167</v>
      </c>
      <c r="B92" s="439"/>
      <c r="C92" s="439" t="s">
        <v>209</v>
      </c>
      <c r="D92" s="439"/>
      <c r="E92" s="439" t="s">
        <v>167</v>
      </c>
      <c r="F92" s="439"/>
      <c r="G92" s="439" t="s">
        <v>209</v>
      </c>
      <c r="H92" s="439"/>
      <c r="I92" s="439" t="s">
        <v>167</v>
      </c>
      <c r="J92" s="439"/>
      <c r="K92" s="439"/>
      <c r="L92" s="439"/>
    </row>
    <row r="93" spans="1:12" s="197" customFormat="1">
      <c r="A93" s="432">
        <v>8</v>
      </c>
      <c r="B93" s="432"/>
      <c r="C93" s="432">
        <v>8</v>
      </c>
      <c r="D93" s="432"/>
      <c r="E93" s="432">
        <v>8</v>
      </c>
      <c r="F93" s="432"/>
      <c r="G93" s="432">
        <v>8</v>
      </c>
      <c r="H93" s="432"/>
      <c r="I93" s="432">
        <v>8</v>
      </c>
      <c r="J93" s="432"/>
      <c r="K93" s="432">
        <v>8</v>
      </c>
      <c r="L93" s="432"/>
    </row>
    <row r="94" spans="1:12" s="193" customFormat="1"/>
    <row r="95" spans="1:12" s="193" customFormat="1">
      <c r="A95" s="424" t="s">
        <v>320</v>
      </c>
      <c r="B95" s="424"/>
      <c r="C95" s="424"/>
      <c r="D95" s="424"/>
      <c r="E95" s="424"/>
      <c r="F95" s="424"/>
      <c r="G95" s="424"/>
      <c r="H95" s="424"/>
      <c r="I95" s="424"/>
      <c r="J95" s="424"/>
      <c r="K95" s="424"/>
      <c r="L95" s="424"/>
    </row>
    <row r="96" spans="1:12" s="193" customFormat="1">
      <c r="A96" s="425" t="s">
        <v>181</v>
      </c>
      <c r="B96" s="425"/>
      <c r="C96" s="425"/>
      <c r="D96" s="425" t="s">
        <v>182</v>
      </c>
      <c r="E96" s="425"/>
      <c r="F96" s="425"/>
      <c r="G96" s="425" t="s">
        <v>183</v>
      </c>
      <c r="H96" s="425"/>
      <c r="I96" s="425"/>
      <c r="J96" s="425" t="s">
        <v>184</v>
      </c>
      <c r="K96" s="425"/>
      <c r="L96" s="425"/>
    </row>
    <row r="97" spans="1:12" s="193" customFormat="1">
      <c r="A97" s="426" t="s">
        <v>185</v>
      </c>
      <c r="B97" s="427"/>
      <c r="C97" s="428"/>
      <c r="D97" s="426" t="s">
        <v>53</v>
      </c>
      <c r="E97" s="427"/>
      <c r="F97" s="428"/>
      <c r="G97" s="426" t="s">
        <v>185</v>
      </c>
      <c r="H97" s="427"/>
      <c r="I97" s="428"/>
      <c r="J97" s="426" t="s">
        <v>53</v>
      </c>
      <c r="K97" s="427"/>
      <c r="L97" s="428"/>
    </row>
    <row r="98" spans="1:12" s="193" customFormat="1">
      <c r="A98" s="426" t="s">
        <v>74</v>
      </c>
      <c r="B98" s="427"/>
      <c r="C98" s="428"/>
      <c r="D98" s="429" t="s">
        <v>54</v>
      </c>
      <c r="E98" s="430"/>
      <c r="F98" s="431"/>
      <c r="G98" s="426" t="s">
        <v>74</v>
      </c>
      <c r="H98" s="427"/>
      <c r="I98" s="428"/>
      <c r="J98" s="429" t="s">
        <v>54</v>
      </c>
      <c r="K98" s="430"/>
      <c r="L98" s="431"/>
    </row>
    <row r="99" spans="1:12" s="193" customFormat="1">
      <c r="A99" s="426" t="s">
        <v>186</v>
      </c>
      <c r="B99" s="427"/>
      <c r="C99" s="428"/>
      <c r="D99" s="426" t="s">
        <v>187</v>
      </c>
      <c r="E99" s="427"/>
      <c r="F99" s="428"/>
      <c r="G99" s="426" t="s">
        <v>186</v>
      </c>
      <c r="H99" s="427"/>
      <c r="I99" s="428"/>
      <c r="J99" s="426" t="s">
        <v>187</v>
      </c>
      <c r="K99" s="427"/>
      <c r="L99" s="428"/>
    </row>
    <row r="100" spans="1:12" s="197" customFormat="1">
      <c r="A100" s="432">
        <v>10</v>
      </c>
      <c r="B100" s="432"/>
      <c r="C100" s="432"/>
      <c r="D100" s="432">
        <v>9</v>
      </c>
      <c r="E100" s="432"/>
      <c r="F100" s="432"/>
      <c r="G100" s="432">
        <v>10</v>
      </c>
      <c r="H100" s="432"/>
      <c r="I100" s="432"/>
      <c r="J100" s="432">
        <v>9</v>
      </c>
      <c r="K100" s="432"/>
      <c r="L100" s="432"/>
    </row>
    <row r="101" spans="1:12" s="193" customFormat="1"/>
    <row r="102" spans="1:12" s="193" customFormat="1">
      <c r="A102" s="424" t="s">
        <v>321</v>
      </c>
      <c r="B102" s="424"/>
      <c r="C102" s="424"/>
      <c r="D102" s="424"/>
      <c r="E102" s="424"/>
      <c r="F102" s="424"/>
      <c r="G102" s="424"/>
      <c r="H102" s="424"/>
      <c r="I102" s="424"/>
      <c r="J102" s="424"/>
      <c r="K102" s="424"/>
      <c r="L102" s="424"/>
    </row>
    <row r="103" spans="1:12" s="193" customFormat="1">
      <c r="A103" s="425" t="s">
        <v>181</v>
      </c>
      <c r="B103" s="425"/>
      <c r="C103" s="425"/>
      <c r="D103" s="425" t="s">
        <v>182</v>
      </c>
      <c r="E103" s="425"/>
      <c r="F103" s="425"/>
      <c r="G103" s="425" t="s">
        <v>183</v>
      </c>
      <c r="H103" s="425"/>
      <c r="I103" s="425"/>
      <c r="J103" s="425" t="s">
        <v>184</v>
      </c>
      <c r="K103" s="425"/>
      <c r="L103" s="425"/>
    </row>
    <row r="104" spans="1:12" s="193" customFormat="1">
      <c r="A104" s="426" t="s">
        <v>185</v>
      </c>
      <c r="B104" s="427"/>
      <c r="C104" s="428"/>
      <c r="D104" s="426" t="s">
        <v>53</v>
      </c>
      <c r="E104" s="427"/>
      <c r="F104" s="428"/>
      <c r="G104" s="426" t="s">
        <v>185</v>
      </c>
      <c r="H104" s="427"/>
      <c r="I104" s="428"/>
      <c r="J104" s="426" t="s">
        <v>53</v>
      </c>
      <c r="K104" s="427"/>
      <c r="L104" s="428"/>
    </row>
    <row r="105" spans="1:12" s="193" customFormat="1">
      <c r="A105" s="426" t="s">
        <v>74</v>
      </c>
      <c r="B105" s="427"/>
      <c r="C105" s="428"/>
      <c r="D105" s="429" t="s">
        <v>54</v>
      </c>
      <c r="E105" s="430"/>
      <c r="F105" s="431"/>
      <c r="G105" s="426" t="s">
        <v>74</v>
      </c>
      <c r="H105" s="427"/>
      <c r="I105" s="428"/>
      <c r="J105" s="429" t="s">
        <v>54</v>
      </c>
      <c r="K105" s="430"/>
      <c r="L105" s="431"/>
    </row>
    <row r="106" spans="1:12" s="193" customFormat="1">
      <c r="A106" s="426" t="s">
        <v>186</v>
      </c>
      <c r="B106" s="427"/>
      <c r="C106" s="428"/>
      <c r="D106" s="426" t="s">
        <v>187</v>
      </c>
      <c r="E106" s="427"/>
      <c r="F106" s="428"/>
      <c r="G106" s="426" t="s">
        <v>186</v>
      </c>
      <c r="H106" s="427"/>
      <c r="I106" s="428"/>
      <c r="J106" s="426" t="s">
        <v>187</v>
      </c>
      <c r="K106" s="427"/>
      <c r="L106" s="428"/>
    </row>
    <row r="107" spans="1:12" s="197" customFormat="1">
      <c r="A107" s="432">
        <v>10</v>
      </c>
      <c r="B107" s="432"/>
      <c r="C107" s="432"/>
      <c r="D107" s="432">
        <v>9</v>
      </c>
      <c r="E107" s="432"/>
      <c r="F107" s="432"/>
      <c r="G107" s="432">
        <v>10</v>
      </c>
      <c r="H107" s="432"/>
      <c r="I107" s="432"/>
      <c r="J107" s="432">
        <v>9</v>
      </c>
      <c r="K107" s="432"/>
      <c r="L107" s="432"/>
    </row>
    <row r="108" spans="1:12" s="193" customFormat="1"/>
    <row r="109" spans="1:12" s="193" customFormat="1">
      <c r="A109" s="424" t="s">
        <v>322</v>
      </c>
      <c r="B109" s="424"/>
      <c r="C109" s="424"/>
      <c r="D109" s="424"/>
      <c r="E109" s="424"/>
      <c r="F109" s="424"/>
      <c r="G109" s="424"/>
      <c r="H109" s="424"/>
      <c r="I109" s="424"/>
      <c r="J109" s="424"/>
      <c r="K109" s="424"/>
      <c r="L109" s="424"/>
    </row>
    <row r="110" spans="1:12" s="193" customFormat="1">
      <c r="A110" s="425" t="s">
        <v>181</v>
      </c>
      <c r="B110" s="425"/>
      <c r="C110" s="425"/>
      <c r="D110" s="425" t="s">
        <v>182</v>
      </c>
      <c r="E110" s="425"/>
      <c r="F110" s="425"/>
      <c r="G110" s="425" t="s">
        <v>183</v>
      </c>
      <c r="H110" s="425"/>
      <c r="I110" s="425"/>
      <c r="J110" s="425" t="s">
        <v>184</v>
      </c>
      <c r="K110" s="425"/>
      <c r="L110" s="425"/>
    </row>
    <row r="111" spans="1:12" s="193" customFormat="1">
      <c r="A111" s="426" t="s">
        <v>185</v>
      </c>
      <c r="B111" s="427"/>
      <c r="C111" s="428"/>
      <c r="D111" s="426" t="s">
        <v>53</v>
      </c>
      <c r="E111" s="427"/>
      <c r="F111" s="428"/>
      <c r="G111" s="426" t="s">
        <v>185</v>
      </c>
      <c r="H111" s="427"/>
      <c r="I111" s="428"/>
      <c r="J111" s="426" t="s">
        <v>53</v>
      </c>
      <c r="K111" s="427"/>
      <c r="L111" s="428"/>
    </row>
    <row r="112" spans="1:12" s="193" customFormat="1">
      <c r="A112" s="426" t="s">
        <v>74</v>
      </c>
      <c r="B112" s="427"/>
      <c r="C112" s="428"/>
      <c r="D112" s="429" t="s">
        <v>54</v>
      </c>
      <c r="E112" s="430"/>
      <c r="F112" s="431"/>
      <c r="G112" s="426" t="s">
        <v>74</v>
      </c>
      <c r="H112" s="427"/>
      <c r="I112" s="428"/>
      <c r="J112" s="429" t="s">
        <v>54</v>
      </c>
      <c r="K112" s="430"/>
      <c r="L112" s="431"/>
    </row>
    <row r="113" spans="1:12" s="193" customFormat="1">
      <c r="A113" s="426" t="s">
        <v>186</v>
      </c>
      <c r="B113" s="427"/>
      <c r="C113" s="428"/>
      <c r="D113" s="426" t="s">
        <v>187</v>
      </c>
      <c r="E113" s="427"/>
      <c r="F113" s="428"/>
      <c r="G113" s="426" t="s">
        <v>186</v>
      </c>
      <c r="H113" s="427"/>
      <c r="I113" s="428"/>
      <c r="J113" s="426" t="s">
        <v>187</v>
      </c>
      <c r="K113" s="427"/>
      <c r="L113" s="428"/>
    </row>
    <row r="114" spans="1:12" s="197" customFormat="1">
      <c r="A114" s="432">
        <v>10</v>
      </c>
      <c r="B114" s="432"/>
      <c r="C114" s="432"/>
      <c r="D114" s="432">
        <v>9</v>
      </c>
      <c r="E114" s="432"/>
      <c r="F114" s="432"/>
      <c r="G114" s="432">
        <v>10</v>
      </c>
      <c r="H114" s="432"/>
      <c r="I114" s="432"/>
      <c r="J114" s="432">
        <v>9</v>
      </c>
      <c r="K114" s="432"/>
      <c r="L114" s="432"/>
    </row>
    <row r="115" spans="1:12" s="193" customFormat="1"/>
    <row r="116" spans="1:12" s="193" customFormat="1">
      <c r="A116" s="424" t="s">
        <v>323</v>
      </c>
      <c r="B116" s="424"/>
      <c r="C116" s="424"/>
      <c r="D116" s="424"/>
      <c r="E116" s="424"/>
      <c r="F116" s="424"/>
      <c r="G116" s="424"/>
      <c r="H116" s="424"/>
      <c r="I116" s="424"/>
      <c r="J116" s="424"/>
      <c r="K116" s="424"/>
      <c r="L116" s="424"/>
    </row>
    <row r="117" spans="1:12" s="193" customFormat="1">
      <c r="A117" s="443" t="s">
        <v>181</v>
      </c>
      <c r="B117" s="443"/>
      <c r="C117" s="443"/>
      <c r="D117" s="443" t="s">
        <v>182</v>
      </c>
      <c r="E117" s="443"/>
      <c r="F117" s="443"/>
      <c r="G117" s="443" t="s">
        <v>183</v>
      </c>
      <c r="H117" s="443"/>
      <c r="I117" s="443"/>
      <c r="J117" s="443" t="s">
        <v>184</v>
      </c>
      <c r="K117" s="443"/>
      <c r="L117" s="443"/>
    </row>
    <row r="118" spans="1:12" s="193" customFormat="1">
      <c r="A118" s="426" t="s">
        <v>185</v>
      </c>
      <c r="B118" s="427"/>
      <c r="C118" s="428"/>
      <c r="D118" s="426" t="s">
        <v>53</v>
      </c>
      <c r="E118" s="427"/>
      <c r="F118" s="428"/>
      <c r="G118" s="426" t="s">
        <v>185</v>
      </c>
      <c r="H118" s="427"/>
      <c r="I118" s="428"/>
      <c r="J118" s="426" t="s">
        <v>205</v>
      </c>
      <c r="K118" s="427"/>
      <c r="L118" s="428"/>
    </row>
    <row r="119" spans="1:12" s="193" customFormat="1">
      <c r="A119" s="426" t="s">
        <v>74</v>
      </c>
      <c r="B119" s="427"/>
      <c r="C119" s="428"/>
      <c r="D119" s="429" t="s">
        <v>54</v>
      </c>
      <c r="E119" s="430"/>
      <c r="F119" s="431"/>
      <c r="G119" s="426" t="s">
        <v>74</v>
      </c>
      <c r="H119" s="427"/>
      <c r="I119" s="428"/>
      <c r="J119" s="429" t="s">
        <v>206</v>
      </c>
      <c r="K119" s="430"/>
      <c r="L119" s="431"/>
    </row>
    <row r="120" spans="1:12" s="193" customFormat="1">
      <c r="A120" s="426" t="s">
        <v>186</v>
      </c>
      <c r="B120" s="427"/>
      <c r="C120" s="428"/>
      <c r="D120" s="426" t="s">
        <v>187</v>
      </c>
      <c r="E120" s="427"/>
      <c r="F120" s="428"/>
      <c r="G120" s="426" t="s">
        <v>186</v>
      </c>
      <c r="H120" s="427"/>
      <c r="I120" s="428"/>
      <c r="J120" s="426" t="s">
        <v>167</v>
      </c>
      <c r="K120" s="427"/>
      <c r="L120" s="428"/>
    </row>
    <row r="121" spans="1:12" s="197" customFormat="1">
      <c r="A121" s="432">
        <v>10</v>
      </c>
      <c r="B121" s="432"/>
      <c r="C121" s="432"/>
      <c r="D121" s="432">
        <v>9</v>
      </c>
      <c r="E121" s="432"/>
      <c r="F121" s="432"/>
      <c r="G121" s="432">
        <v>10</v>
      </c>
      <c r="H121" s="432"/>
      <c r="I121" s="432"/>
      <c r="J121" s="432">
        <v>9</v>
      </c>
      <c r="K121" s="432"/>
      <c r="L121" s="432"/>
    </row>
    <row r="122" spans="1:12" s="193" customFormat="1"/>
    <row r="123" spans="1:12" s="193" customFormat="1">
      <c r="A123" s="444" t="s">
        <v>195</v>
      </c>
      <c r="B123" s="444"/>
      <c r="C123" s="444"/>
      <c r="D123" s="444"/>
      <c r="E123" s="444"/>
      <c r="F123" s="444"/>
      <c r="G123" s="444"/>
      <c r="H123" s="444"/>
      <c r="I123" s="444"/>
      <c r="J123" s="444"/>
      <c r="K123" s="444"/>
      <c r="L123" s="444"/>
    </row>
    <row r="124" spans="1:12" s="193" customFormat="1">
      <c r="A124" s="442" t="s">
        <v>324</v>
      </c>
      <c r="B124" s="442"/>
      <c r="C124" s="442"/>
      <c r="D124" s="442"/>
      <c r="E124" s="442"/>
      <c r="F124" s="442"/>
      <c r="G124" s="442"/>
      <c r="H124" s="442"/>
      <c r="I124" s="442"/>
      <c r="J124" s="442"/>
      <c r="K124" s="442"/>
      <c r="L124" s="442"/>
    </row>
    <row r="125" spans="1:12" s="193" customFormat="1">
      <c r="A125" s="439" t="s">
        <v>181</v>
      </c>
      <c r="B125" s="439"/>
      <c r="C125" s="439" t="s">
        <v>182</v>
      </c>
      <c r="D125" s="439"/>
      <c r="E125" s="439" t="s">
        <v>183</v>
      </c>
      <c r="F125" s="439"/>
      <c r="G125" s="439" t="s">
        <v>184</v>
      </c>
      <c r="H125" s="439"/>
      <c r="I125" s="439" t="s">
        <v>189</v>
      </c>
      <c r="J125" s="439"/>
      <c r="K125" s="439" t="s">
        <v>190</v>
      </c>
      <c r="L125" s="439"/>
    </row>
    <row r="126" spans="1:12" s="193" customFormat="1">
      <c r="A126" s="440" t="s">
        <v>196</v>
      </c>
      <c r="B126" s="440"/>
      <c r="C126" s="440" t="s">
        <v>214</v>
      </c>
      <c r="D126" s="440"/>
      <c r="E126" s="440" t="s">
        <v>196</v>
      </c>
      <c r="F126" s="440"/>
      <c r="G126" s="440" t="s">
        <v>214</v>
      </c>
      <c r="H126" s="440"/>
      <c r="I126" s="440" t="s">
        <v>196</v>
      </c>
      <c r="J126" s="440"/>
      <c r="K126" s="440" t="s">
        <v>214</v>
      </c>
      <c r="L126" s="440"/>
    </row>
    <row r="127" spans="1:12" s="193" customFormat="1">
      <c r="A127" s="426" t="s">
        <v>197</v>
      </c>
      <c r="B127" s="428"/>
      <c r="C127" s="426" t="s">
        <v>215</v>
      </c>
      <c r="D127" s="428"/>
      <c r="E127" s="426" t="s">
        <v>197</v>
      </c>
      <c r="F127" s="428"/>
      <c r="G127" s="426" t="s">
        <v>215</v>
      </c>
      <c r="H127" s="428"/>
      <c r="I127" s="426" t="s">
        <v>197</v>
      </c>
      <c r="J127" s="428"/>
      <c r="K127" s="426" t="s">
        <v>215</v>
      </c>
      <c r="L127" s="428"/>
    </row>
    <row r="128" spans="1:12" s="193" customFormat="1">
      <c r="A128" s="439" t="s">
        <v>177</v>
      </c>
      <c r="B128" s="439"/>
      <c r="C128" s="439" t="s">
        <v>174</v>
      </c>
      <c r="D128" s="439"/>
      <c r="E128" s="439" t="s">
        <v>177</v>
      </c>
      <c r="F128" s="439"/>
      <c r="G128" s="439" t="s">
        <v>174</v>
      </c>
      <c r="H128" s="439"/>
      <c r="I128" s="439" t="s">
        <v>177</v>
      </c>
      <c r="J128" s="439"/>
      <c r="K128" s="439" t="s">
        <v>174</v>
      </c>
      <c r="L128" s="439"/>
    </row>
    <row r="129" spans="1:14" s="197" customFormat="1">
      <c r="A129" s="432">
        <v>5</v>
      </c>
      <c r="B129" s="432"/>
      <c r="C129" s="432">
        <v>5</v>
      </c>
      <c r="D129" s="432"/>
      <c r="E129" s="432">
        <v>5</v>
      </c>
      <c r="F129" s="432"/>
      <c r="G129" s="432">
        <v>5</v>
      </c>
      <c r="H129" s="432"/>
      <c r="I129" s="432">
        <v>5</v>
      </c>
      <c r="J129" s="432"/>
      <c r="K129" s="432">
        <v>5</v>
      </c>
      <c r="L129" s="432"/>
    </row>
    <row r="130" spans="1:14" s="193" customFormat="1">
      <c r="A130" s="198"/>
      <c r="B130" s="198"/>
      <c r="C130" s="198"/>
      <c r="D130" s="198"/>
      <c r="E130" s="198"/>
      <c r="F130" s="198"/>
      <c r="G130" s="198"/>
      <c r="H130" s="198"/>
      <c r="I130" s="198"/>
      <c r="J130" s="198"/>
      <c r="K130" s="198"/>
      <c r="L130" s="198"/>
    </row>
    <row r="131" spans="1:14" s="193" customFormat="1">
      <c r="A131" s="424" t="s">
        <v>325</v>
      </c>
      <c r="B131" s="424"/>
      <c r="C131" s="424"/>
      <c r="D131" s="424"/>
      <c r="E131" s="424"/>
      <c r="F131" s="424"/>
      <c r="G131" s="424"/>
      <c r="H131" s="424"/>
      <c r="I131" s="424"/>
      <c r="J131" s="424"/>
      <c r="K131" s="424"/>
      <c r="L131" s="424"/>
    </row>
    <row r="132" spans="1:14" s="193" customFormat="1">
      <c r="A132" s="443" t="s">
        <v>181</v>
      </c>
      <c r="B132" s="443"/>
      <c r="C132" s="443"/>
      <c r="D132" s="443" t="s">
        <v>182</v>
      </c>
      <c r="E132" s="443"/>
      <c r="F132" s="443"/>
      <c r="G132" s="443" t="s">
        <v>183</v>
      </c>
      <c r="H132" s="443"/>
      <c r="I132" s="443"/>
      <c r="J132" s="443" t="s">
        <v>184</v>
      </c>
      <c r="K132" s="443"/>
      <c r="L132" s="443"/>
    </row>
    <row r="133" spans="1:14" s="193" customFormat="1">
      <c r="A133" s="426" t="s">
        <v>196</v>
      </c>
      <c r="B133" s="424"/>
      <c r="C133" s="445"/>
      <c r="D133" s="426" t="s">
        <v>198</v>
      </c>
      <c r="E133" s="424"/>
      <c r="F133" s="445"/>
      <c r="G133" s="426" t="s">
        <v>196</v>
      </c>
      <c r="H133" s="424"/>
      <c r="I133" s="445"/>
      <c r="J133" s="426" t="s">
        <v>198</v>
      </c>
      <c r="K133" s="424"/>
      <c r="L133" s="445"/>
    </row>
    <row r="134" spans="1:14" s="193" customFormat="1">
      <c r="A134" s="426" t="s">
        <v>197</v>
      </c>
      <c r="B134" s="424"/>
      <c r="C134" s="445"/>
      <c r="D134" s="426" t="s">
        <v>199</v>
      </c>
      <c r="E134" s="427"/>
      <c r="F134" s="428"/>
      <c r="G134" s="426" t="s">
        <v>197</v>
      </c>
      <c r="H134" s="424"/>
      <c r="I134" s="445"/>
      <c r="J134" s="426" t="s">
        <v>199</v>
      </c>
      <c r="K134" s="427"/>
      <c r="L134" s="428"/>
    </row>
    <row r="135" spans="1:14" s="193" customFormat="1">
      <c r="A135" s="446" t="s">
        <v>177</v>
      </c>
      <c r="B135" s="424"/>
      <c r="C135" s="445"/>
      <c r="D135" s="446" t="s">
        <v>200</v>
      </c>
      <c r="E135" s="424"/>
      <c r="F135" s="445"/>
      <c r="G135" s="446" t="s">
        <v>177</v>
      </c>
      <c r="H135" s="424"/>
      <c r="I135" s="445"/>
      <c r="J135" s="446" t="s">
        <v>200</v>
      </c>
      <c r="K135" s="424"/>
      <c r="L135" s="445"/>
    </row>
    <row r="136" spans="1:14" s="193" customFormat="1">
      <c r="A136" s="432">
        <v>11</v>
      </c>
      <c r="B136" s="432"/>
      <c r="C136" s="432"/>
      <c r="D136" s="425">
        <v>11</v>
      </c>
      <c r="E136" s="425"/>
      <c r="F136" s="425"/>
      <c r="G136" s="432">
        <v>11</v>
      </c>
      <c r="H136" s="432"/>
      <c r="I136" s="432"/>
      <c r="J136" s="425">
        <v>11</v>
      </c>
      <c r="K136" s="425"/>
      <c r="L136" s="425"/>
    </row>
    <row r="137" spans="1:14" s="193" customFormat="1">
      <c r="A137" s="195"/>
      <c r="B137" s="195"/>
      <c r="C137" s="195"/>
      <c r="D137" s="195"/>
      <c r="E137" s="195"/>
      <c r="F137" s="195"/>
      <c r="G137" s="195"/>
      <c r="H137" s="195"/>
      <c r="I137" s="195"/>
      <c r="J137" s="195"/>
      <c r="K137" s="195"/>
      <c r="L137" s="195"/>
    </row>
    <row r="138" spans="1:14" s="193" customFormat="1">
      <c r="A138" s="195"/>
      <c r="B138" s="195"/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</row>
    <row r="139" spans="1:14" ht="15" customHeight="1">
      <c r="A139" s="424" t="s">
        <v>326</v>
      </c>
      <c r="B139" s="424"/>
      <c r="C139" s="424"/>
      <c r="D139" s="424"/>
      <c r="E139" s="424"/>
      <c r="F139" s="424"/>
      <c r="G139" s="424"/>
      <c r="H139" s="424"/>
      <c r="I139" s="424"/>
      <c r="J139" s="424"/>
      <c r="K139" s="424"/>
      <c r="L139" s="424"/>
    </row>
    <row r="140" spans="1:14">
      <c r="A140" s="425" t="s">
        <v>181</v>
      </c>
      <c r="B140" s="425"/>
      <c r="C140" s="425" t="s">
        <v>182</v>
      </c>
      <c r="D140" s="425"/>
      <c r="E140" s="425" t="s">
        <v>183</v>
      </c>
      <c r="F140" s="425"/>
      <c r="G140" s="425" t="s">
        <v>184</v>
      </c>
      <c r="H140" s="425"/>
      <c r="I140" s="425" t="s">
        <v>189</v>
      </c>
      <c r="J140" s="425"/>
      <c r="K140" s="425" t="s">
        <v>190</v>
      </c>
      <c r="L140" s="425"/>
      <c r="M140" s="440"/>
      <c r="N140" s="426"/>
    </row>
    <row r="141" spans="1:14">
      <c r="A141" s="440" t="s">
        <v>214</v>
      </c>
      <c r="B141" s="440"/>
      <c r="C141" s="440" t="s">
        <v>203</v>
      </c>
      <c r="D141" s="440"/>
      <c r="E141" s="440" t="s">
        <v>214</v>
      </c>
      <c r="F141" s="440"/>
      <c r="G141" s="440" t="s">
        <v>203</v>
      </c>
      <c r="H141" s="440"/>
      <c r="I141" s="440" t="s">
        <v>214</v>
      </c>
      <c r="J141" s="440"/>
      <c r="K141" s="440" t="s">
        <v>196</v>
      </c>
      <c r="L141" s="440"/>
      <c r="M141" s="440"/>
      <c r="N141" s="426"/>
    </row>
    <row r="142" spans="1:14">
      <c r="A142" s="426" t="s">
        <v>215</v>
      </c>
      <c r="B142" s="428"/>
      <c r="C142" s="426" t="s">
        <v>204</v>
      </c>
      <c r="D142" s="428"/>
      <c r="E142" s="426" t="s">
        <v>215</v>
      </c>
      <c r="F142" s="428"/>
      <c r="G142" s="426" t="s">
        <v>204</v>
      </c>
      <c r="H142" s="428"/>
      <c r="I142" s="426" t="s">
        <v>215</v>
      </c>
      <c r="J142" s="428"/>
      <c r="K142" s="426" t="s">
        <v>197</v>
      </c>
      <c r="L142" s="428"/>
      <c r="M142" s="426"/>
      <c r="N142" s="427"/>
    </row>
    <row r="143" spans="1:14">
      <c r="A143" s="439" t="s">
        <v>174</v>
      </c>
      <c r="B143" s="439"/>
      <c r="C143" s="439" t="s">
        <v>200</v>
      </c>
      <c r="D143" s="439"/>
      <c r="E143" s="439" t="s">
        <v>174</v>
      </c>
      <c r="F143" s="439"/>
      <c r="G143" s="439" t="s">
        <v>200</v>
      </c>
      <c r="H143" s="439"/>
      <c r="I143" s="439" t="s">
        <v>174</v>
      </c>
      <c r="J143" s="439"/>
      <c r="K143" s="439" t="s">
        <v>177</v>
      </c>
      <c r="L143" s="439"/>
      <c r="M143" s="440"/>
      <c r="N143" s="426"/>
    </row>
    <row r="144" spans="1:14" s="199" customFormat="1">
      <c r="A144" s="432">
        <v>5</v>
      </c>
      <c r="B144" s="432"/>
      <c r="C144" s="432">
        <v>5</v>
      </c>
      <c r="D144" s="432"/>
      <c r="E144" s="432">
        <v>5</v>
      </c>
      <c r="F144" s="432"/>
      <c r="G144" s="432">
        <v>6</v>
      </c>
      <c r="H144" s="432"/>
      <c r="I144" s="432">
        <v>5</v>
      </c>
      <c r="J144" s="432"/>
      <c r="K144" s="432">
        <v>5</v>
      </c>
      <c r="L144" s="432"/>
      <c r="M144" s="447"/>
      <c r="N144" s="436"/>
    </row>
    <row r="146" spans="1:12">
      <c r="A146" s="442" t="s">
        <v>327</v>
      </c>
      <c r="B146" s="442"/>
      <c r="C146" s="442"/>
      <c r="D146" s="442"/>
      <c r="E146" s="442"/>
      <c r="F146" s="442"/>
      <c r="G146" s="442"/>
      <c r="H146" s="442"/>
      <c r="I146" s="442"/>
      <c r="J146" s="442"/>
      <c r="K146" s="442"/>
      <c r="L146" s="442"/>
    </row>
    <row r="147" spans="1:12">
      <c r="A147" s="439" t="s">
        <v>181</v>
      </c>
      <c r="B147" s="439"/>
      <c r="C147" s="439" t="s">
        <v>182</v>
      </c>
      <c r="D147" s="439"/>
      <c r="E147" s="439" t="s">
        <v>183</v>
      </c>
      <c r="F147" s="439"/>
      <c r="G147" s="439" t="s">
        <v>184</v>
      </c>
      <c r="H147" s="439"/>
      <c r="I147" s="439" t="s">
        <v>189</v>
      </c>
      <c r="J147" s="439"/>
      <c r="K147" s="439" t="s">
        <v>190</v>
      </c>
      <c r="L147" s="439"/>
    </row>
    <row r="148" spans="1:12">
      <c r="A148" s="440" t="s">
        <v>214</v>
      </c>
      <c r="B148" s="440"/>
      <c r="C148" s="440" t="s">
        <v>201</v>
      </c>
      <c r="D148" s="440"/>
      <c r="E148" s="440" t="s">
        <v>214</v>
      </c>
      <c r="F148" s="440"/>
      <c r="G148" s="440" t="s">
        <v>201</v>
      </c>
      <c r="H148" s="440"/>
      <c r="I148" s="440" t="s">
        <v>214</v>
      </c>
      <c r="J148" s="440"/>
      <c r="K148" s="440" t="s">
        <v>201</v>
      </c>
      <c r="L148" s="440"/>
    </row>
    <row r="149" spans="1:12">
      <c r="A149" s="426" t="s">
        <v>215</v>
      </c>
      <c r="B149" s="428"/>
      <c r="C149" s="426" t="s">
        <v>202</v>
      </c>
      <c r="D149" s="428"/>
      <c r="E149" s="426" t="s">
        <v>215</v>
      </c>
      <c r="F149" s="428"/>
      <c r="G149" s="426" t="s">
        <v>202</v>
      </c>
      <c r="H149" s="428"/>
      <c r="I149" s="426" t="s">
        <v>215</v>
      </c>
      <c r="J149" s="428"/>
      <c r="K149" s="426" t="s">
        <v>202</v>
      </c>
      <c r="L149" s="428"/>
    </row>
    <row r="150" spans="1:12">
      <c r="A150" s="439" t="s">
        <v>174</v>
      </c>
      <c r="B150" s="439"/>
      <c r="C150" s="439" t="s">
        <v>171</v>
      </c>
      <c r="D150" s="439"/>
      <c r="E150" s="439" t="s">
        <v>174</v>
      </c>
      <c r="F150" s="439"/>
      <c r="G150" s="439" t="s">
        <v>171</v>
      </c>
      <c r="H150" s="439"/>
      <c r="I150" s="439" t="s">
        <v>174</v>
      </c>
      <c r="J150" s="439"/>
      <c r="K150" s="439" t="s">
        <v>171</v>
      </c>
      <c r="L150" s="439"/>
    </row>
    <row r="151" spans="1:12" s="199" customFormat="1">
      <c r="A151" s="432">
        <v>5</v>
      </c>
      <c r="B151" s="432"/>
      <c r="C151" s="432">
        <v>5</v>
      </c>
      <c r="D151" s="432"/>
      <c r="E151" s="432">
        <v>5</v>
      </c>
      <c r="F151" s="432"/>
      <c r="G151" s="432">
        <v>5</v>
      </c>
      <c r="H151" s="432"/>
      <c r="I151" s="432">
        <v>5</v>
      </c>
      <c r="J151" s="432"/>
      <c r="K151" s="432">
        <v>6</v>
      </c>
      <c r="L151" s="432"/>
    </row>
  </sheetData>
  <mergeCells count="529">
    <mergeCell ref="I149:J149"/>
    <mergeCell ref="G149:H149"/>
    <mergeCell ref="K149:L149"/>
    <mergeCell ref="I151:J151"/>
    <mergeCell ref="K151:L151"/>
    <mergeCell ref="G151:H151"/>
    <mergeCell ref="G150:H150"/>
    <mergeCell ref="K150:L150"/>
    <mergeCell ref="I150:J150"/>
    <mergeCell ref="E151:F151"/>
    <mergeCell ref="C150:D150"/>
    <mergeCell ref="C148:D148"/>
    <mergeCell ref="E150:F150"/>
    <mergeCell ref="E149:F149"/>
    <mergeCell ref="A141:B141"/>
    <mergeCell ref="A142:B142"/>
    <mergeCell ref="A143:B143"/>
    <mergeCell ref="E144:F144"/>
    <mergeCell ref="C141:D141"/>
    <mergeCell ref="A151:B151"/>
    <mergeCell ref="C151:D151"/>
    <mergeCell ref="A148:B148"/>
    <mergeCell ref="A150:B150"/>
    <mergeCell ref="A149:B149"/>
    <mergeCell ref="C149:D149"/>
    <mergeCell ref="M140:N140"/>
    <mergeCell ref="K141:L141"/>
    <mergeCell ref="M141:N141"/>
    <mergeCell ref="M142:N142"/>
    <mergeCell ref="G141:H141"/>
    <mergeCell ref="I141:J141"/>
    <mergeCell ref="I142:J142"/>
    <mergeCell ref="K142:L142"/>
    <mergeCell ref="K147:L147"/>
    <mergeCell ref="M143:N143"/>
    <mergeCell ref="K144:L144"/>
    <mergeCell ref="K143:L143"/>
    <mergeCell ref="G143:H143"/>
    <mergeCell ref="G144:H144"/>
    <mergeCell ref="M144:N144"/>
    <mergeCell ref="A146:L146"/>
    <mergeCell ref="A147:B147"/>
    <mergeCell ref="C147:D147"/>
    <mergeCell ref="E147:F147"/>
    <mergeCell ref="G147:H147"/>
    <mergeCell ref="I147:J147"/>
    <mergeCell ref="E141:F141"/>
    <mergeCell ref="I144:J144"/>
    <mergeCell ref="C142:D142"/>
    <mergeCell ref="I148:J148"/>
    <mergeCell ref="J133:L133"/>
    <mergeCell ref="G133:I133"/>
    <mergeCell ref="J134:L134"/>
    <mergeCell ref="G136:I136"/>
    <mergeCell ref="G135:I135"/>
    <mergeCell ref="J136:L136"/>
    <mergeCell ref="A139:L139"/>
    <mergeCell ref="A140:B140"/>
    <mergeCell ref="C140:D140"/>
    <mergeCell ref="E140:F140"/>
    <mergeCell ref="G140:H140"/>
    <mergeCell ref="I140:J140"/>
    <mergeCell ref="K140:L140"/>
    <mergeCell ref="A144:B144"/>
    <mergeCell ref="C144:D144"/>
    <mergeCell ref="C143:D143"/>
    <mergeCell ref="E143:F143"/>
    <mergeCell ref="G148:H148"/>
    <mergeCell ref="K148:L148"/>
    <mergeCell ref="E148:F148"/>
    <mergeCell ref="E142:F142"/>
    <mergeCell ref="I143:J143"/>
    <mergeCell ref="G142:H142"/>
    <mergeCell ref="D133:F133"/>
    <mergeCell ref="A135:C135"/>
    <mergeCell ref="E127:F127"/>
    <mergeCell ref="E129:F129"/>
    <mergeCell ref="E128:F128"/>
    <mergeCell ref="C127:D127"/>
    <mergeCell ref="C128:D128"/>
    <mergeCell ref="J135:L135"/>
    <mergeCell ref="A133:C133"/>
    <mergeCell ref="G134:I134"/>
    <mergeCell ref="I127:J127"/>
    <mergeCell ref="G127:H127"/>
    <mergeCell ref="G132:I132"/>
    <mergeCell ref="J132:L132"/>
    <mergeCell ref="G128:H128"/>
    <mergeCell ref="K128:L128"/>
    <mergeCell ref="A131:L131"/>
    <mergeCell ref="A132:C132"/>
    <mergeCell ref="D132:F132"/>
    <mergeCell ref="A129:B129"/>
    <mergeCell ref="C129:D129"/>
    <mergeCell ref="K129:L129"/>
    <mergeCell ref="E126:F126"/>
    <mergeCell ref="A136:C136"/>
    <mergeCell ref="A127:B127"/>
    <mergeCell ref="A123:L123"/>
    <mergeCell ref="A124:L124"/>
    <mergeCell ref="A125:B125"/>
    <mergeCell ref="C125:D125"/>
    <mergeCell ref="E125:F125"/>
    <mergeCell ref="G125:H125"/>
    <mergeCell ref="I125:J125"/>
    <mergeCell ref="K126:L126"/>
    <mergeCell ref="I129:J129"/>
    <mergeCell ref="K127:L127"/>
    <mergeCell ref="C126:D126"/>
    <mergeCell ref="D136:F136"/>
    <mergeCell ref="A134:C134"/>
    <mergeCell ref="D134:F134"/>
    <mergeCell ref="D135:F135"/>
    <mergeCell ref="A126:B126"/>
    <mergeCell ref="A128:B128"/>
    <mergeCell ref="I126:J126"/>
    <mergeCell ref="I128:J128"/>
    <mergeCell ref="G129:H129"/>
    <mergeCell ref="G126:H126"/>
    <mergeCell ref="A119:C119"/>
    <mergeCell ref="D119:F119"/>
    <mergeCell ref="G119:I119"/>
    <mergeCell ref="J119:L119"/>
    <mergeCell ref="K125:L125"/>
    <mergeCell ref="A120:C120"/>
    <mergeCell ref="D120:F120"/>
    <mergeCell ref="G120:I120"/>
    <mergeCell ref="J120:L120"/>
    <mergeCell ref="A121:C121"/>
    <mergeCell ref="D121:F121"/>
    <mergeCell ref="G121:I121"/>
    <mergeCell ref="J121:L121"/>
    <mergeCell ref="A116:L116"/>
    <mergeCell ref="A117:C117"/>
    <mergeCell ref="D117:F117"/>
    <mergeCell ref="G117:I117"/>
    <mergeCell ref="J117:L117"/>
    <mergeCell ref="A118:C118"/>
    <mergeCell ref="D118:F118"/>
    <mergeCell ref="G118:I118"/>
    <mergeCell ref="J118:L118"/>
    <mergeCell ref="A112:C112"/>
    <mergeCell ref="D112:F112"/>
    <mergeCell ref="G112:I112"/>
    <mergeCell ref="J112:L112"/>
    <mergeCell ref="A113:C113"/>
    <mergeCell ref="D113:F113"/>
    <mergeCell ref="G113:I113"/>
    <mergeCell ref="J113:L113"/>
    <mergeCell ref="A114:C114"/>
    <mergeCell ref="D114:F114"/>
    <mergeCell ref="G114:I114"/>
    <mergeCell ref="J114:L114"/>
    <mergeCell ref="A109:L109"/>
    <mergeCell ref="A110:C110"/>
    <mergeCell ref="D110:F110"/>
    <mergeCell ref="G110:I110"/>
    <mergeCell ref="J110:L110"/>
    <mergeCell ref="A111:C111"/>
    <mergeCell ref="D111:F111"/>
    <mergeCell ref="G111:I111"/>
    <mergeCell ref="J111:L111"/>
    <mergeCell ref="A105:C105"/>
    <mergeCell ref="D105:F105"/>
    <mergeCell ref="G105:I105"/>
    <mergeCell ref="J105:L105"/>
    <mergeCell ref="A106:C106"/>
    <mergeCell ref="D106:F106"/>
    <mergeCell ref="G106:I106"/>
    <mergeCell ref="J106:L106"/>
    <mergeCell ref="A107:C107"/>
    <mergeCell ref="D107:F107"/>
    <mergeCell ref="G107:I107"/>
    <mergeCell ref="J107:L107"/>
    <mergeCell ref="A102:L102"/>
    <mergeCell ref="A103:C103"/>
    <mergeCell ref="D103:F103"/>
    <mergeCell ref="G103:I103"/>
    <mergeCell ref="J103:L103"/>
    <mergeCell ref="A104:C104"/>
    <mergeCell ref="D104:F104"/>
    <mergeCell ref="G104:I104"/>
    <mergeCell ref="J104:L104"/>
    <mergeCell ref="A99:C99"/>
    <mergeCell ref="D99:F99"/>
    <mergeCell ref="G99:I99"/>
    <mergeCell ref="J99:L99"/>
    <mergeCell ref="A98:C98"/>
    <mergeCell ref="D98:F98"/>
    <mergeCell ref="G98:I98"/>
    <mergeCell ref="J98:L98"/>
    <mergeCell ref="A100:C100"/>
    <mergeCell ref="D100:F100"/>
    <mergeCell ref="G100:I100"/>
    <mergeCell ref="J100:L100"/>
    <mergeCell ref="K93:L93"/>
    <mergeCell ref="A95:L95"/>
    <mergeCell ref="A93:B93"/>
    <mergeCell ref="C93:D93"/>
    <mergeCell ref="K92:L92"/>
    <mergeCell ref="E93:F93"/>
    <mergeCell ref="G93:H93"/>
    <mergeCell ref="A97:C97"/>
    <mergeCell ref="D97:F97"/>
    <mergeCell ref="G97:I97"/>
    <mergeCell ref="C92:D92"/>
    <mergeCell ref="A96:C96"/>
    <mergeCell ref="D96:F96"/>
    <mergeCell ref="G96:I96"/>
    <mergeCell ref="I93:J93"/>
    <mergeCell ref="J97:L97"/>
    <mergeCell ref="J96:L96"/>
    <mergeCell ref="A92:B92"/>
    <mergeCell ref="E92:F92"/>
    <mergeCell ref="G92:H92"/>
    <mergeCell ref="D85:F85"/>
    <mergeCell ref="G85:I85"/>
    <mergeCell ref="I92:J92"/>
    <mergeCell ref="J85:L85"/>
    <mergeCell ref="K91:L91"/>
    <mergeCell ref="J86:L86"/>
    <mergeCell ref="A88:L88"/>
    <mergeCell ref="A89:B89"/>
    <mergeCell ref="A86:C86"/>
    <mergeCell ref="D86:F86"/>
    <mergeCell ref="A90:B90"/>
    <mergeCell ref="C90:D90"/>
    <mergeCell ref="G86:I86"/>
    <mergeCell ref="C89:D89"/>
    <mergeCell ref="E89:F89"/>
    <mergeCell ref="G89:H89"/>
    <mergeCell ref="I91:J91"/>
    <mergeCell ref="E91:F91"/>
    <mergeCell ref="G91:H91"/>
    <mergeCell ref="I89:J89"/>
    <mergeCell ref="G90:H90"/>
    <mergeCell ref="I90:J90"/>
    <mergeCell ref="D78:F78"/>
    <mergeCell ref="G78:I78"/>
    <mergeCell ref="J78:L78"/>
    <mergeCell ref="A79:C79"/>
    <mergeCell ref="D79:F79"/>
    <mergeCell ref="G79:I79"/>
    <mergeCell ref="J79:L79"/>
    <mergeCell ref="A91:B91"/>
    <mergeCell ref="C91:D91"/>
    <mergeCell ref="A81:L81"/>
    <mergeCell ref="A82:C82"/>
    <mergeCell ref="D82:F82"/>
    <mergeCell ref="G82:I82"/>
    <mergeCell ref="J82:L82"/>
    <mergeCell ref="A83:C83"/>
    <mergeCell ref="D83:F83"/>
    <mergeCell ref="G83:I83"/>
    <mergeCell ref="J84:L84"/>
    <mergeCell ref="A85:C85"/>
    <mergeCell ref="E90:F90"/>
    <mergeCell ref="D84:F84"/>
    <mergeCell ref="G84:I84"/>
    <mergeCell ref="J83:L83"/>
    <mergeCell ref="K90:L90"/>
    <mergeCell ref="A84:C84"/>
    <mergeCell ref="K89:L89"/>
    <mergeCell ref="A69:C69"/>
    <mergeCell ref="D69:F69"/>
    <mergeCell ref="G69:I69"/>
    <mergeCell ref="J69:L69"/>
    <mergeCell ref="A70:C70"/>
    <mergeCell ref="D70:F70"/>
    <mergeCell ref="G70:I70"/>
    <mergeCell ref="J70:L70"/>
    <mergeCell ref="A74:L74"/>
    <mergeCell ref="A75:C75"/>
    <mergeCell ref="D75:F75"/>
    <mergeCell ref="G75:I75"/>
    <mergeCell ref="J75:L75"/>
    <mergeCell ref="A76:C76"/>
    <mergeCell ref="D76:F76"/>
    <mergeCell ref="G76:I76"/>
    <mergeCell ref="J76:L76"/>
    <mergeCell ref="A77:C77"/>
    <mergeCell ref="D77:F77"/>
    <mergeCell ref="G77:I77"/>
    <mergeCell ref="J77:L77"/>
    <mergeCell ref="A78:C78"/>
    <mergeCell ref="K63:L63"/>
    <mergeCell ref="A67:C67"/>
    <mergeCell ref="D67:F67"/>
    <mergeCell ref="G67:I67"/>
    <mergeCell ref="J67:L67"/>
    <mergeCell ref="A65:L65"/>
    <mergeCell ref="J66:L66"/>
    <mergeCell ref="A68:C68"/>
    <mergeCell ref="D68:F68"/>
    <mergeCell ref="G68:I68"/>
    <mergeCell ref="J68:L68"/>
    <mergeCell ref="A66:C66"/>
    <mergeCell ref="D66:F66"/>
    <mergeCell ref="G66:I66"/>
    <mergeCell ref="A63:B63"/>
    <mergeCell ref="C63:D63"/>
    <mergeCell ref="E63:F63"/>
    <mergeCell ref="A62:B62"/>
    <mergeCell ref="C62:D62"/>
    <mergeCell ref="G63:H63"/>
    <mergeCell ref="I63:J63"/>
    <mergeCell ref="I62:J62"/>
    <mergeCell ref="K62:L62"/>
    <mergeCell ref="C56:D56"/>
    <mergeCell ref="E56:F56"/>
    <mergeCell ref="G56:H56"/>
    <mergeCell ref="I56:J56"/>
    <mergeCell ref="K56:L56"/>
    <mergeCell ref="G60:H60"/>
    <mergeCell ref="G61:H61"/>
    <mergeCell ref="I59:J59"/>
    <mergeCell ref="C60:D60"/>
    <mergeCell ref="E60:F60"/>
    <mergeCell ref="C61:D61"/>
    <mergeCell ref="E61:F61"/>
    <mergeCell ref="G59:H59"/>
    <mergeCell ref="E62:F62"/>
    <mergeCell ref="G62:H62"/>
    <mergeCell ref="A56:B56"/>
    <mergeCell ref="I60:J60"/>
    <mergeCell ref="K60:L60"/>
    <mergeCell ref="I53:J53"/>
    <mergeCell ref="K53:L53"/>
    <mergeCell ref="I54:J54"/>
    <mergeCell ref="K54:L54"/>
    <mergeCell ref="I55:J55"/>
    <mergeCell ref="K55:L55"/>
    <mergeCell ref="G53:H53"/>
    <mergeCell ref="G54:H54"/>
    <mergeCell ref="I61:J61"/>
    <mergeCell ref="K61:L61"/>
    <mergeCell ref="A58:L58"/>
    <mergeCell ref="A59:B59"/>
    <mergeCell ref="C59:D59"/>
    <mergeCell ref="E59:F59"/>
    <mergeCell ref="A60:B60"/>
    <mergeCell ref="A61:B61"/>
    <mergeCell ref="K59:L59"/>
    <mergeCell ref="A49:B49"/>
    <mergeCell ref="A55:B55"/>
    <mergeCell ref="C55:D55"/>
    <mergeCell ref="A54:B54"/>
    <mergeCell ref="C54:D54"/>
    <mergeCell ref="K52:L52"/>
    <mergeCell ref="I50:J50"/>
    <mergeCell ref="E55:F55"/>
    <mergeCell ref="E54:F54"/>
    <mergeCell ref="K50:L50"/>
    <mergeCell ref="A53:B53"/>
    <mergeCell ref="C53:D53"/>
    <mergeCell ref="E53:F53"/>
    <mergeCell ref="G50:H50"/>
    <mergeCell ref="A51:L51"/>
    <mergeCell ref="A50:B50"/>
    <mergeCell ref="A52:B52"/>
    <mergeCell ref="I52:J52"/>
    <mergeCell ref="G52:H52"/>
    <mergeCell ref="C50:D50"/>
    <mergeCell ref="E50:F50"/>
    <mergeCell ref="C52:D52"/>
    <mergeCell ref="E52:F52"/>
    <mergeCell ref="G55:H55"/>
    <mergeCell ref="E49:F49"/>
    <mergeCell ref="G49:H49"/>
    <mergeCell ref="I47:J47"/>
    <mergeCell ref="E48:F48"/>
    <mergeCell ref="G48:H48"/>
    <mergeCell ref="E46:F46"/>
    <mergeCell ref="G46:H46"/>
    <mergeCell ref="C49:D49"/>
    <mergeCell ref="K47:L47"/>
    <mergeCell ref="I48:J48"/>
    <mergeCell ref="G47:H47"/>
    <mergeCell ref="I49:J49"/>
    <mergeCell ref="C47:D47"/>
    <mergeCell ref="E47:F47"/>
    <mergeCell ref="K49:L49"/>
    <mergeCell ref="C48:D48"/>
    <mergeCell ref="I43:J43"/>
    <mergeCell ref="A46:B46"/>
    <mergeCell ref="C43:D43"/>
    <mergeCell ref="E43:F43"/>
    <mergeCell ref="G43:H43"/>
    <mergeCell ref="A43:B43"/>
    <mergeCell ref="C46:D46"/>
    <mergeCell ref="K43:L43"/>
    <mergeCell ref="K48:L48"/>
    <mergeCell ref="A45:L45"/>
    <mergeCell ref="K46:L46"/>
    <mergeCell ref="I46:J46"/>
    <mergeCell ref="A47:B47"/>
    <mergeCell ref="A48:B48"/>
    <mergeCell ref="I42:J42"/>
    <mergeCell ref="K42:L42"/>
    <mergeCell ref="E40:F40"/>
    <mergeCell ref="G40:H40"/>
    <mergeCell ref="A35:C35"/>
    <mergeCell ref="D35:F35"/>
    <mergeCell ref="G35:I35"/>
    <mergeCell ref="I40:J40"/>
    <mergeCell ref="A38:L38"/>
    <mergeCell ref="A39:B39"/>
    <mergeCell ref="K40:L40"/>
    <mergeCell ref="I41:J41"/>
    <mergeCell ref="K41:L41"/>
    <mergeCell ref="A40:B40"/>
    <mergeCell ref="E42:F42"/>
    <mergeCell ref="G42:H42"/>
    <mergeCell ref="E41:F41"/>
    <mergeCell ref="G41:H41"/>
    <mergeCell ref="A42:B42"/>
    <mergeCell ref="C42:D42"/>
    <mergeCell ref="A41:B41"/>
    <mergeCell ref="C41:D41"/>
    <mergeCell ref="C40:D40"/>
    <mergeCell ref="A34:C34"/>
    <mergeCell ref="D34:F34"/>
    <mergeCell ref="G34:I34"/>
    <mergeCell ref="J34:L34"/>
    <mergeCell ref="C39:D39"/>
    <mergeCell ref="J35:L35"/>
    <mergeCell ref="A36:C36"/>
    <mergeCell ref="D36:F36"/>
    <mergeCell ref="G36:I36"/>
    <mergeCell ref="J36:L36"/>
    <mergeCell ref="E39:F39"/>
    <mergeCell ref="G39:H39"/>
    <mergeCell ref="I39:J39"/>
    <mergeCell ref="K39:L39"/>
    <mergeCell ref="A31:L31"/>
    <mergeCell ref="A32:C32"/>
    <mergeCell ref="D32:F32"/>
    <mergeCell ref="G32:I32"/>
    <mergeCell ref="J32:L32"/>
    <mergeCell ref="A33:C33"/>
    <mergeCell ref="D33:F33"/>
    <mergeCell ref="G33:I33"/>
    <mergeCell ref="J33:L33"/>
    <mergeCell ref="A27:C27"/>
    <mergeCell ref="D27:F27"/>
    <mergeCell ref="G27:I27"/>
    <mergeCell ref="J27:L27"/>
    <mergeCell ref="A28:C28"/>
    <mergeCell ref="D28:F28"/>
    <mergeCell ref="G28:I28"/>
    <mergeCell ref="J28:L28"/>
    <mergeCell ref="A29:C29"/>
    <mergeCell ref="D29:F29"/>
    <mergeCell ref="G29:I29"/>
    <mergeCell ref="J29:L29"/>
    <mergeCell ref="A24:L24"/>
    <mergeCell ref="A25:C25"/>
    <mergeCell ref="D25:F25"/>
    <mergeCell ref="G25:I25"/>
    <mergeCell ref="J25:L25"/>
    <mergeCell ref="A26:C26"/>
    <mergeCell ref="D26:F26"/>
    <mergeCell ref="G26:I26"/>
    <mergeCell ref="J26:L26"/>
    <mergeCell ref="A20:C20"/>
    <mergeCell ref="D20:F20"/>
    <mergeCell ref="G20:I20"/>
    <mergeCell ref="J20:L20"/>
    <mergeCell ref="A21:C21"/>
    <mergeCell ref="D21:F21"/>
    <mergeCell ref="G21:I21"/>
    <mergeCell ref="J21:L21"/>
    <mergeCell ref="A22:C22"/>
    <mergeCell ref="D22:F22"/>
    <mergeCell ref="G22:I22"/>
    <mergeCell ref="J22:L22"/>
    <mergeCell ref="A17:L17"/>
    <mergeCell ref="A18:C18"/>
    <mergeCell ref="D18:F18"/>
    <mergeCell ref="G18:I18"/>
    <mergeCell ref="J18:L18"/>
    <mergeCell ref="A19:C19"/>
    <mergeCell ref="D19:F19"/>
    <mergeCell ref="G19:I19"/>
    <mergeCell ref="J19:L19"/>
    <mergeCell ref="A13:C13"/>
    <mergeCell ref="D13:F13"/>
    <mergeCell ref="G13:I13"/>
    <mergeCell ref="J13:L13"/>
    <mergeCell ref="A14:C14"/>
    <mergeCell ref="D14:F14"/>
    <mergeCell ref="G14:I14"/>
    <mergeCell ref="J14:L14"/>
    <mergeCell ref="A15:C15"/>
    <mergeCell ref="D15:F15"/>
    <mergeCell ref="G15:I15"/>
    <mergeCell ref="J15:L15"/>
    <mergeCell ref="A10:L10"/>
    <mergeCell ref="A11:C11"/>
    <mergeCell ref="D11:F11"/>
    <mergeCell ref="G11:I11"/>
    <mergeCell ref="J11:L11"/>
    <mergeCell ref="A12:C12"/>
    <mergeCell ref="D12:F12"/>
    <mergeCell ref="G12:I12"/>
    <mergeCell ref="J12:L12"/>
    <mergeCell ref="A6:C6"/>
    <mergeCell ref="D6:F6"/>
    <mergeCell ref="G6:I6"/>
    <mergeCell ref="J6:L6"/>
    <mergeCell ref="A7:C7"/>
    <mergeCell ref="D7:F7"/>
    <mergeCell ref="G7:I7"/>
    <mergeCell ref="J7:L7"/>
    <mergeCell ref="A8:C8"/>
    <mergeCell ref="D8:F8"/>
    <mergeCell ref="G8:I8"/>
    <mergeCell ref="J8:L8"/>
    <mergeCell ref="A1:L1"/>
    <mergeCell ref="A2:L2"/>
    <mergeCell ref="A3:L3"/>
    <mergeCell ref="A4:C4"/>
    <mergeCell ref="D4:F4"/>
    <mergeCell ref="G4:I4"/>
    <mergeCell ref="J4:L4"/>
    <mergeCell ref="A5:C5"/>
    <mergeCell ref="D5:F5"/>
    <mergeCell ref="G5:I5"/>
    <mergeCell ref="J5:L5"/>
  </mergeCells>
  <phoneticPr fontId="1" type="noConversion"/>
  <pageMargins left="0.7" right="0.7" top="0.75" bottom="0.75" header="0.3" footer="0.3"/>
  <pageSetup paperSize="9" scale="8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0"/>
  <sheetViews>
    <sheetView workbookViewId="0">
      <selection activeCell="A2" sqref="A2:L2"/>
    </sheetView>
  </sheetViews>
  <sheetFormatPr defaultRowHeight="12.75"/>
  <cols>
    <col min="1" max="12" width="7.7109375" customWidth="1"/>
  </cols>
  <sheetData>
    <row r="1" spans="1:12" ht="27" customHeight="1">
      <c r="A1" s="422" t="s">
        <v>278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</row>
    <row r="2" spans="1:12" ht="21.75" customHeight="1">
      <c r="A2" s="423" t="s">
        <v>277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</row>
    <row r="3" spans="1:12" s="193" customFormat="1" ht="20.25" customHeight="1">
      <c r="A3" s="424" t="s">
        <v>295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</row>
    <row r="4" spans="1:12" s="193" customFormat="1">
      <c r="A4" s="425" t="s">
        <v>181</v>
      </c>
      <c r="B4" s="425"/>
      <c r="C4" s="425"/>
      <c r="D4" s="425" t="s">
        <v>182</v>
      </c>
      <c r="E4" s="425"/>
      <c r="F4" s="425"/>
      <c r="G4" s="425" t="s">
        <v>183</v>
      </c>
      <c r="H4" s="425"/>
      <c r="I4" s="425"/>
      <c r="J4" s="425" t="s">
        <v>184</v>
      </c>
      <c r="K4" s="425"/>
      <c r="L4" s="425"/>
    </row>
    <row r="5" spans="1:12" s="193" customFormat="1">
      <c r="A5" s="426" t="s">
        <v>62</v>
      </c>
      <c r="B5" s="427"/>
      <c r="C5" s="428"/>
      <c r="D5" s="426" t="s">
        <v>20</v>
      </c>
      <c r="E5" s="427"/>
      <c r="F5" s="428"/>
      <c r="G5" s="426" t="s">
        <v>62</v>
      </c>
      <c r="H5" s="427"/>
      <c r="I5" s="428"/>
      <c r="J5" s="426" t="s">
        <v>20</v>
      </c>
      <c r="K5" s="427"/>
      <c r="L5" s="428"/>
    </row>
    <row r="6" spans="1:12" s="193" customFormat="1" ht="15" customHeight="1">
      <c r="A6" s="426" t="s">
        <v>216</v>
      </c>
      <c r="B6" s="427"/>
      <c r="C6" s="428"/>
      <c r="D6" s="429" t="s">
        <v>217</v>
      </c>
      <c r="E6" s="430"/>
      <c r="F6" s="431"/>
      <c r="G6" s="426" t="s">
        <v>216</v>
      </c>
      <c r="H6" s="427"/>
      <c r="I6" s="428"/>
      <c r="J6" s="429" t="s">
        <v>217</v>
      </c>
      <c r="K6" s="430"/>
      <c r="L6" s="431"/>
    </row>
    <row r="7" spans="1:12" s="193" customFormat="1">
      <c r="A7" s="426" t="s">
        <v>180</v>
      </c>
      <c r="B7" s="427"/>
      <c r="C7" s="428"/>
      <c r="D7" s="426" t="s">
        <v>175</v>
      </c>
      <c r="E7" s="427"/>
      <c r="F7" s="428"/>
      <c r="G7" s="426" t="s">
        <v>180</v>
      </c>
      <c r="H7" s="427"/>
      <c r="I7" s="428"/>
      <c r="J7" s="426" t="s">
        <v>175</v>
      </c>
      <c r="K7" s="427"/>
      <c r="L7" s="428"/>
    </row>
    <row r="8" spans="1:12" s="197" customFormat="1" ht="14.25" customHeight="1">
      <c r="A8" s="432">
        <v>11</v>
      </c>
      <c r="B8" s="432"/>
      <c r="C8" s="432"/>
      <c r="D8" s="432">
        <v>10</v>
      </c>
      <c r="E8" s="432"/>
      <c r="F8" s="432"/>
      <c r="G8" s="432">
        <v>11</v>
      </c>
      <c r="H8" s="432"/>
      <c r="I8" s="432"/>
      <c r="J8" s="432">
        <v>10</v>
      </c>
      <c r="K8" s="432"/>
      <c r="L8" s="432"/>
    </row>
    <row r="9" spans="1:12" s="193" customFormat="1" ht="17.100000000000001" customHeight="1"/>
    <row r="10" spans="1:12" s="193" customFormat="1">
      <c r="A10" s="424" t="s">
        <v>296</v>
      </c>
      <c r="B10" s="424"/>
      <c r="C10" s="424"/>
      <c r="D10" s="424"/>
      <c r="E10" s="424"/>
      <c r="F10" s="424"/>
      <c r="G10" s="424"/>
      <c r="H10" s="424"/>
      <c r="I10" s="424"/>
      <c r="J10" s="424"/>
      <c r="K10" s="424"/>
      <c r="L10" s="424"/>
    </row>
    <row r="11" spans="1:12" s="193" customFormat="1">
      <c r="A11" s="425" t="s">
        <v>181</v>
      </c>
      <c r="B11" s="425"/>
      <c r="C11" s="425"/>
      <c r="D11" s="425" t="s">
        <v>182</v>
      </c>
      <c r="E11" s="425"/>
      <c r="F11" s="425"/>
      <c r="G11" s="425" t="s">
        <v>183</v>
      </c>
      <c r="H11" s="425"/>
      <c r="I11" s="425"/>
      <c r="J11" s="425" t="s">
        <v>184</v>
      </c>
      <c r="K11" s="425"/>
      <c r="L11" s="425"/>
    </row>
    <row r="12" spans="1:12" s="193" customFormat="1">
      <c r="A12" s="426" t="s">
        <v>62</v>
      </c>
      <c r="B12" s="427"/>
      <c r="C12" s="428"/>
      <c r="D12" s="426" t="s">
        <v>20</v>
      </c>
      <c r="E12" s="427"/>
      <c r="F12" s="428"/>
      <c r="G12" s="426" t="s">
        <v>62</v>
      </c>
      <c r="H12" s="427"/>
      <c r="I12" s="428"/>
      <c r="J12" s="426" t="s">
        <v>20</v>
      </c>
      <c r="K12" s="427"/>
      <c r="L12" s="428"/>
    </row>
    <row r="13" spans="1:12" s="193" customFormat="1" ht="14.25" customHeight="1">
      <c r="A13" s="426" t="s">
        <v>216</v>
      </c>
      <c r="B13" s="427"/>
      <c r="C13" s="428"/>
      <c r="D13" s="429" t="s">
        <v>217</v>
      </c>
      <c r="E13" s="430"/>
      <c r="F13" s="431"/>
      <c r="G13" s="426" t="s">
        <v>216</v>
      </c>
      <c r="H13" s="427"/>
      <c r="I13" s="428"/>
      <c r="J13" s="429" t="s">
        <v>217</v>
      </c>
      <c r="K13" s="430"/>
      <c r="L13" s="431"/>
    </row>
    <row r="14" spans="1:12" s="193" customFormat="1">
      <c r="A14" s="426" t="s">
        <v>180</v>
      </c>
      <c r="B14" s="427"/>
      <c r="C14" s="428"/>
      <c r="D14" s="426" t="s">
        <v>175</v>
      </c>
      <c r="E14" s="427"/>
      <c r="F14" s="428"/>
      <c r="G14" s="426" t="s">
        <v>180</v>
      </c>
      <c r="H14" s="427"/>
      <c r="I14" s="428"/>
      <c r="J14" s="426" t="s">
        <v>175</v>
      </c>
      <c r="K14" s="427"/>
      <c r="L14" s="428"/>
    </row>
    <row r="15" spans="1:12" s="197" customFormat="1">
      <c r="A15" s="432">
        <v>11</v>
      </c>
      <c r="B15" s="432"/>
      <c r="C15" s="432"/>
      <c r="D15" s="432">
        <v>10</v>
      </c>
      <c r="E15" s="432"/>
      <c r="F15" s="432"/>
      <c r="G15" s="432">
        <v>11</v>
      </c>
      <c r="H15" s="432"/>
      <c r="I15" s="432"/>
      <c r="J15" s="432">
        <v>10</v>
      </c>
      <c r="K15" s="432"/>
      <c r="L15" s="432"/>
    </row>
    <row r="16" spans="1:12" s="193" customFormat="1" ht="17.100000000000001" customHeight="1"/>
    <row r="17" spans="1:12" s="193" customFormat="1">
      <c r="A17" s="424" t="s">
        <v>297</v>
      </c>
      <c r="B17" s="424"/>
      <c r="C17" s="424"/>
      <c r="D17" s="424"/>
      <c r="E17" s="424"/>
      <c r="F17" s="424"/>
      <c r="G17" s="424"/>
      <c r="H17" s="424"/>
      <c r="I17" s="424"/>
      <c r="J17" s="424"/>
      <c r="K17" s="424"/>
      <c r="L17" s="424"/>
    </row>
    <row r="18" spans="1:12" s="193" customFormat="1">
      <c r="A18" s="425" t="s">
        <v>181</v>
      </c>
      <c r="B18" s="425"/>
      <c r="C18" s="425"/>
      <c r="D18" s="425" t="s">
        <v>182</v>
      </c>
      <c r="E18" s="425"/>
      <c r="F18" s="425"/>
      <c r="G18" s="425" t="s">
        <v>183</v>
      </c>
      <c r="H18" s="425"/>
      <c r="I18" s="425"/>
      <c r="J18" s="425" t="s">
        <v>184</v>
      </c>
      <c r="K18" s="425"/>
      <c r="L18" s="425"/>
    </row>
    <row r="19" spans="1:12" s="193" customFormat="1">
      <c r="A19" s="426" t="s">
        <v>62</v>
      </c>
      <c r="B19" s="427"/>
      <c r="C19" s="428"/>
      <c r="D19" s="426" t="s">
        <v>218</v>
      </c>
      <c r="E19" s="427"/>
      <c r="F19" s="428"/>
      <c r="G19" s="426" t="s">
        <v>62</v>
      </c>
      <c r="H19" s="427"/>
      <c r="I19" s="428"/>
      <c r="J19" s="426" t="s">
        <v>218</v>
      </c>
      <c r="K19" s="427"/>
      <c r="L19" s="428"/>
    </row>
    <row r="20" spans="1:12" s="193" customFormat="1" ht="14.25" customHeight="1">
      <c r="A20" s="426" t="s">
        <v>216</v>
      </c>
      <c r="B20" s="427"/>
      <c r="C20" s="428"/>
      <c r="D20" s="429" t="s">
        <v>219</v>
      </c>
      <c r="E20" s="430"/>
      <c r="F20" s="431"/>
      <c r="G20" s="426" t="s">
        <v>216</v>
      </c>
      <c r="H20" s="427"/>
      <c r="I20" s="428"/>
      <c r="J20" s="429" t="s">
        <v>219</v>
      </c>
      <c r="K20" s="430"/>
      <c r="L20" s="431"/>
    </row>
    <row r="21" spans="1:12" s="193" customFormat="1">
      <c r="A21" s="426" t="s">
        <v>180</v>
      </c>
      <c r="B21" s="427"/>
      <c r="C21" s="428"/>
      <c r="D21" s="426" t="s">
        <v>220</v>
      </c>
      <c r="E21" s="427"/>
      <c r="F21" s="428"/>
      <c r="G21" s="426" t="s">
        <v>180</v>
      </c>
      <c r="H21" s="427"/>
      <c r="I21" s="428"/>
      <c r="J21" s="426" t="s">
        <v>220</v>
      </c>
      <c r="K21" s="427"/>
      <c r="L21" s="428"/>
    </row>
    <row r="22" spans="1:12" s="197" customFormat="1">
      <c r="A22" s="432">
        <v>11</v>
      </c>
      <c r="B22" s="432"/>
      <c r="C22" s="432"/>
      <c r="D22" s="432">
        <v>10</v>
      </c>
      <c r="E22" s="432"/>
      <c r="F22" s="432"/>
      <c r="G22" s="432">
        <v>11</v>
      </c>
      <c r="H22" s="432"/>
      <c r="I22" s="432"/>
      <c r="J22" s="432">
        <v>10</v>
      </c>
      <c r="K22" s="432"/>
      <c r="L22" s="432"/>
    </row>
    <row r="23" spans="1:12" s="193" customFormat="1" ht="17.100000000000001" customHeight="1"/>
    <row r="24" spans="1:12" s="193" customFormat="1" ht="10.5" customHeight="1">
      <c r="A24" s="424" t="s">
        <v>298</v>
      </c>
      <c r="B24" s="424"/>
      <c r="C24" s="424"/>
      <c r="D24" s="424"/>
      <c r="E24" s="424"/>
      <c r="F24" s="424"/>
      <c r="G24" s="424"/>
      <c r="H24" s="424"/>
      <c r="I24" s="424"/>
      <c r="J24" s="424"/>
      <c r="K24" s="424"/>
      <c r="L24" s="424"/>
    </row>
    <row r="25" spans="1:12" s="193" customFormat="1">
      <c r="A25" s="433" t="s">
        <v>181</v>
      </c>
      <c r="B25" s="434"/>
      <c r="C25" s="435"/>
      <c r="D25" s="425" t="s">
        <v>182</v>
      </c>
      <c r="E25" s="425"/>
      <c r="F25" s="425"/>
      <c r="G25" s="425" t="s">
        <v>183</v>
      </c>
      <c r="H25" s="425"/>
      <c r="I25" s="425"/>
      <c r="J25" s="425" t="s">
        <v>184</v>
      </c>
      <c r="K25" s="425"/>
      <c r="L25" s="425"/>
    </row>
    <row r="26" spans="1:12" s="193" customFormat="1">
      <c r="A26" s="426" t="s">
        <v>62</v>
      </c>
      <c r="B26" s="427"/>
      <c r="C26" s="428"/>
      <c r="D26" s="426" t="s">
        <v>20</v>
      </c>
      <c r="E26" s="427"/>
      <c r="F26" s="428"/>
      <c r="G26" s="426" t="s">
        <v>62</v>
      </c>
      <c r="H26" s="427"/>
      <c r="I26" s="428"/>
      <c r="J26" s="426" t="s">
        <v>20</v>
      </c>
      <c r="K26" s="427"/>
      <c r="L26" s="428"/>
    </row>
    <row r="27" spans="1:12" s="193" customFormat="1">
      <c r="A27" s="426" t="s">
        <v>216</v>
      </c>
      <c r="B27" s="427"/>
      <c r="C27" s="428"/>
      <c r="D27" s="429" t="s">
        <v>221</v>
      </c>
      <c r="E27" s="430"/>
      <c r="F27" s="431"/>
      <c r="G27" s="426" t="s">
        <v>216</v>
      </c>
      <c r="H27" s="427"/>
      <c r="I27" s="428"/>
      <c r="J27" s="429" t="s">
        <v>221</v>
      </c>
      <c r="K27" s="430"/>
      <c r="L27" s="431"/>
    </row>
    <row r="28" spans="1:12" s="193" customFormat="1">
      <c r="A28" s="426" t="s">
        <v>180</v>
      </c>
      <c r="B28" s="427"/>
      <c r="C28" s="428"/>
      <c r="D28" s="426" t="s">
        <v>171</v>
      </c>
      <c r="E28" s="427"/>
      <c r="F28" s="428"/>
      <c r="G28" s="426" t="s">
        <v>180</v>
      </c>
      <c r="H28" s="427"/>
      <c r="I28" s="428"/>
      <c r="J28" s="426" t="s">
        <v>171</v>
      </c>
      <c r="K28" s="427"/>
      <c r="L28" s="428"/>
    </row>
    <row r="29" spans="1:12" s="197" customFormat="1">
      <c r="A29" s="432">
        <v>10</v>
      </c>
      <c r="B29" s="432"/>
      <c r="C29" s="432"/>
      <c r="D29" s="432">
        <v>10</v>
      </c>
      <c r="E29" s="432"/>
      <c r="F29" s="432"/>
      <c r="G29" s="432">
        <v>10</v>
      </c>
      <c r="H29" s="432"/>
      <c r="I29" s="432"/>
      <c r="J29" s="432">
        <v>10</v>
      </c>
      <c r="K29" s="432"/>
      <c r="L29" s="432"/>
    </row>
    <row r="30" spans="1:12" s="193" customFormat="1" ht="17.100000000000001" customHeight="1">
      <c r="C30" s="197"/>
    </row>
    <row r="31" spans="1:12" s="193" customFormat="1">
      <c r="A31" s="424" t="s">
        <v>299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</row>
    <row r="32" spans="1:12" s="193" customFormat="1">
      <c r="A32" s="425" t="s">
        <v>181</v>
      </c>
      <c r="B32" s="425"/>
      <c r="C32" s="425"/>
      <c r="D32" s="425" t="s">
        <v>182</v>
      </c>
      <c r="E32" s="425"/>
      <c r="F32" s="425"/>
      <c r="G32" s="425" t="s">
        <v>183</v>
      </c>
      <c r="H32" s="425"/>
      <c r="I32" s="425"/>
      <c r="J32" s="425" t="s">
        <v>184</v>
      </c>
      <c r="K32" s="425"/>
      <c r="L32" s="425"/>
    </row>
    <row r="33" spans="1:12" s="193" customFormat="1">
      <c r="A33" s="426" t="s">
        <v>62</v>
      </c>
      <c r="B33" s="427"/>
      <c r="C33" s="428"/>
      <c r="D33" s="426" t="s">
        <v>20</v>
      </c>
      <c r="E33" s="427"/>
      <c r="F33" s="428"/>
      <c r="G33" s="426" t="s">
        <v>62</v>
      </c>
      <c r="H33" s="427"/>
      <c r="I33" s="428"/>
      <c r="J33" s="426" t="s">
        <v>20</v>
      </c>
      <c r="K33" s="427"/>
      <c r="L33" s="428"/>
    </row>
    <row r="34" spans="1:12" s="193" customFormat="1">
      <c r="A34" s="426" t="s">
        <v>216</v>
      </c>
      <c r="B34" s="427"/>
      <c r="C34" s="428"/>
      <c r="D34" s="429" t="s">
        <v>221</v>
      </c>
      <c r="E34" s="430"/>
      <c r="F34" s="431"/>
      <c r="G34" s="426" t="s">
        <v>216</v>
      </c>
      <c r="H34" s="427"/>
      <c r="I34" s="428"/>
      <c r="J34" s="429" t="s">
        <v>221</v>
      </c>
      <c r="K34" s="430"/>
      <c r="L34" s="431"/>
    </row>
    <row r="35" spans="1:12" s="193" customFormat="1">
      <c r="A35" s="426" t="s">
        <v>180</v>
      </c>
      <c r="B35" s="427"/>
      <c r="C35" s="428"/>
      <c r="D35" s="426" t="s">
        <v>171</v>
      </c>
      <c r="E35" s="427"/>
      <c r="F35" s="428"/>
      <c r="G35" s="426" t="s">
        <v>180</v>
      </c>
      <c r="H35" s="427"/>
      <c r="I35" s="428"/>
      <c r="J35" s="426" t="s">
        <v>171</v>
      </c>
      <c r="K35" s="427"/>
      <c r="L35" s="428"/>
    </row>
    <row r="36" spans="1:12" s="197" customFormat="1">
      <c r="A36" s="432">
        <v>10</v>
      </c>
      <c r="B36" s="432"/>
      <c r="C36" s="432"/>
      <c r="D36" s="432">
        <v>10</v>
      </c>
      <c r="E36" s="432"/>
      <c r="F36" s="432"/>
      <c r="G36" s="432">
        <v>10</v>
      </c>
      <c r="H36" s="432"/>
      <c r="I36" s="432"/>
      <c r="J36" s="432">
        <v>10</v>
      </c>
      <c r="K36" s="432"/>
      <c r="L36" s="432"/>
    </row>
    <row r="37" spans="1:12" s="193" customFormat="1" ht="9" customHeight="1"/>
    <row r="38" spans="1:12" s="193" customFormat="1" hidden="1">
      <c r="A38" s="441" t="s">
        <v>188</v>
      </c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</row>
    <row r="39" spans="1:12" s="193" customFormat="1" hidden="1">
      <c r="A39" s="439" t="s">
        <v>181</v>
      </c>
      <c r="B39" s="439"/>
      <c r="C39" s="439" t="s">
        <v>182</v>
      </c>
      <c r="D39" s="439"/>
      <c r="E39" s="439" t="s">
        <v>183</v>
      </c>
      <c r="F39" s="439"/>
      <c r="G39" s="439" t="s">
        <v>184</v>
      </c>
      <c r="H39" s="439"/>
      <c r="I39" s="439" t="s">
        <v>189</v>
      </c>
      <c r="J39" s="439"/>
      <c r="K39" s="439" t="s">
        <v>190</v>
      </c>
      <c r="L39" s="439"/>
    </row>
    <row r="40" spans="1:12" s="193" customFormat="1" hidden="1">
      <c r="A40" s="440"/>
      <c r="B40" s="440"/>
      <c r="C40" s="440"/>
      <c r="D40" s="440"/>
      <c r="E40" s="440"/>
      <c r="F40" s="440"/>
      <c r="G40" s="440"/>
      <c r="H40" s="440"/>
      <c r="I40" s="440"/>
      <c r="J40" s="440"/>
      <c r="K40" s="440"/>
      <c r="L40" s="440"/>
    </row>
    <row r="41" spans="1:12" s="193" customFormat="1" ht="26.25" hidden="1" customHeight="1">
      <c r="A41" s="429"/>
      <c r="B41" s="431"/>
      <c r="C41" s="426"/>
      <c r="D41" s="428"/>
      <c r="E41" s="429"/>
      <c r="F41" s="431"/>
      <c r="G41" s="426"/>
      <c r="H41" s="428"/>
      <c r="I41" s="429"/>
      <c r="J41" s="431"/>
      <c r="K41" s="426"/>
      <c r="L41" s="428"/>
    </row>
    <row r="42" spans="1:12" s="193" customFormat="1" hidden="1">
      <c r="A42" s="439"/>
      <c r="B42" s="439"/>
      <c r="C42" s="439"/>
      <c r="D42" s="439"/>
      <c r="E42" s="439"/>
      <c r="F42" s="439"/>
      <c r="G42" s="439"/>
      <c r="H42" s="439"/>
      <c r="I42" s="439"/>
      <c r="J42" s="439"/>
      <c r="K42" s="439"/>
      <c r="L42" s="439"/>
    </row>
    <row r="43" spans="1:12" s="193" customFormat="1" hidden="1">
      <c r="A43" s="425">
        <v>5</v>
      </c>
      <c r="B43" s="425"/>
      <c r="C43" s="425">
        <v>5</v>
      </c>
      <c r="D43" s="425"/>
      <c r="E43" s="425">
        <v>5</v>
      </c>
      <c r="F43" s="425"/>
      <c r="G43" s="425">
        <v>5</v>
      </c>
      <c r="H43" s="425"/>
      <c r="I43" s="425">
        <v>5</v>
      </c>
      <c r="J43" s="425"/>
      <c r="K43" s="425">
        <v>5</v>
      </c>
      <c r="L43" s="425"/>
    </row>
    <row r="44" spans="1:12" s="193" customFormat="1" hidden="1"/>
    <row r="45" spans="1:12" s="193" customFormat="1" hidden="1">
      <c r="A45" s="441" t="s">
        <v>191</v>
      </c>
      <c r="B45" s="441"/>
      <c r="C45" s="441"/>
      <c r="D45" s="441"/>
      <c r="E45" s="441"/>
      <c r="F45" s="441"/>
      <c r="G45" s="441"/>
      <c r="H45" s="441"/>
      <c r="I45" s="441"/>
      <c r="J45" s="441"/>
      <c r="K45" s="441"/>
      <c r="L45" s="441"/>
    </row>
    <row r="46" spans="1:12" s="193" customFormat="1" hidden="1">
      <c r="A46" s="439" t="s">
        <v>181</v>
      </c>
      <c r="B46" s="439"/>
      <c r="C46" s="439" t="s">
        <v>182</v>
      </c>
      <c r="D46" s="439"/>
      <c r="E46" s="439" t="s">
        <v>183</v>
      </c>
      <c r="F46" s="439"/>
      <c r="G46" s="439" t="s">
        <v>184</v>
      </c>
      <c r="H46" s="439"/>
      <c r="I46" s="439" t="s">
        <v>189</v>
      </c>
      <c r="J46" s="439"/>
      <c r="K46" s="439" t="s">
        <v>190</v>
      </c>
      <c r="L46" s="439"/>
    </row>
    <row r="47" spans="1:12" s="193" customFormat="1" hidden="1">
      <c r="A47" s="440"/>
      <c r="B47" s="440"/>
      <c r="C47" s="440"/>
      <c r="D47" s="440"/>
      <c r="E47" s="440"/>
      <c r="F47" s="440"/>
      <c r="G47" s="440"/>
      <c r="H47" s="440"/>
      <c r="I47" s="440"/>
      <c r="J47" s="440"/>
      <c r="K47" s="440"/>
      <c r="L47" s="440"/>
    </row>
    <row r="48" spans="1:12" s="193" customFormat="1" hidden="1">
      <c r="A48" s="429"/>
      <c r="B48" s="431"/>
      <c r="C48" s="426"/>
      <c r="D48" s="428"/>
      <c r="E48" s="429"/>
      <c r="F48" s="431"/>
      <c r="G48" s="426"/>
      <c r="H48" s="428"/>
      <c r="I48" s="429"/>
      <c r="J48" s="431"/>
      <c r="K48" s="426"/>
      <c r="L48" s="428"/>
    </row>
    <row r="49" spans="1:12" s="193" customFormat="1" hidden="1">
      <c r="A49" s="439"/>
      <c r="B49" s="439"/>
      <c r="C49" s="439"/>
      <c r="D49" s="439"/>
      <c r="E49" s="439"/>
      <c r="F49" s="439"/>
      <c r="G49" s="439"/>
      <c r="H49" s="439"/>
      <c r="I49" s="439"/>
      <c r="J49" s="439"/>
      <c r="K49" s="439"/>
      <c r="L49" s="439"/>
    </row>
    <row r="50" spans="1:12" s="193" customFormat="1" hidden="1">
      <c r="A50" s="425">
        <v>5</v>
      </c>
      <c r="B50" s="425"/>
      <c r="C50" s="425">
        <v>5</v>
      </c>
      <c r="D50" s="425"/>
      <c r="E50" s="425">
        <v>5</v>
      </c>
      <c r="F50" s="425"/>
      <c r="G50" s="425">
        <v>5</v>
      </c>
      <c r="H50" s="425"/>
      <c r="I50" s="425">
        <v>5</v>
      </c>
      <c r="J50" s="425"/>
      <c r="K50" s="425">
        <v>5</v>
      </c>
      <c r="L50" s="425"/>
    </row>
    <row r="51" spans="1:12" s="193" customFormat="1" ht="23.25" customHeight="1">
      <c r="A51" s="442" t="s">
        <v>300</v>
      </c>
      <c r="B51" s="442"/>
      <c r="C51" s="442"/>
      <c r="D51" s="442"/>
      <c r="E51" s="442"/>
      <c r="F51" s="442"/>
      <c r="G51" s="442"/>
      <c r="H51" s="442"/>
      <c r="I51" s="442"/>
      <c r="J51" s="442"/>
      <c r="K51" s="442"/>
      <c r="L51" s="442"/>
    </row>
    <row r="52" spans="1:12" s="193" customFormat="1">
      <c r="A52" s="439" t="s">
        <v>181</v>
      </c>
      <c r="B52" s="439"/>
      <c r="C52" s="439" t="s">
        <v>182</v>
      </c>
      <c r="D52" s="439"/>
      <c r="E52" s="439" t="s">
        <v>183</v>
      </c>
      <c r="F52" s="439"/>
      <c r="G52" s="439" t="s">
        <v>184</v>
      </c>
      <c r="H52" s="439"/>
      <c r="I52" s="439" t="s">
        <v>189</v>
      </c>
      <c r="J52" s="439"/>
      <c r="K52" s="439" t="s">
        <v>190</v>
      </c>
      <c r="L52" s="439"/>
    </row>
    <row r="53" spans="1:12" s="193" customFormat="1">
      <c r="A53" s="448" t="s">
        <v>20</v>
      </c>
      <c r="B53" s="449"/>
      <c r="C53" s="440" t="s">
        <v>218</v>
      </c>
      <c r="D53" s="440"/>
      <c r="E53" s="440" t="s">
        <v>222</v>
      </c>
      <c r="F53" s="440"/>
      <c r="G53" s="440" t="s">
        <v>218</v>
      </c>
      <c r="H53" s="440"/>
      <c r="I53" s="440" t="s">
        <v>222</v>
      </c>
      <c r="J53" s="440"/>
      <c r="K53" s="440" t="s">
        <v>218</v>
      </c>
      <c r="L53" s="440"/>
    </row>
    <row r="54" spans="1:12" s="193" customFormat="1">
      <c r="A54" s="440" t="s">
        <v>223</v>
      </c>
      <c r="B54" s="440"/>
      <c r="C54" s="426" t="s">
        <v>224</v>
      </c>
      <c r="D54" s="428"/>
      <c r="E54" s="426" t="s">
        <v>225</v>
      </c>
      <c r="F54" s="428"/>
      <c r="G54" s="426" t="s">
        <v>224</v>
      </c>
      <c r="H54" s="428"/>
      <c r="I54" s="426" t="s">
        <v>225</v>
      </c>
      <c r="J54" s="428"/>
      <c r="K54" s="426" t="s">
        <v>224</v>
      </c>
      <c r="L54" s="428"/>
    </row>
    <row r="55" spans="1:12" s="193" customFormat="1">
      <c r="A55" s="439" t="s">
        <v>163</v>
      </c>
      <c r="B55" s="439"/>
      <c r="C55" s="439" t="s">
        <v>220</v>
      </c>
      <c r="D55" s="439"/>
      <c r="E55" s="439" t="s">
        <v>226</v>
      </c>
      <c r="F55" s="439"/>
      <c r="G55" s="439" t="s">
        <v>220</v>
      </c>
      <c r="H55" s="439"/>
      <c r="I55" s="439" t="s">
        <v>226</v>
      </c>
      <c r="J55" s="439"/>
      <c r="K55" s="439" t="s">
        <v>220</v>
      </c>
      <c r="L55" s="439"/>
    </row>
    <row r="56" spans="1:12" s="197" customFormat="1">
      <c r="A56" s="432">
        <v>5</v>
      </c>
      <c r="B56" s="432"/>
      <c r="C56" s="432">
        <v>5</v>
      </c>
      <c r="D56" s="432"/>
      <c r="E56" s="432">
        <v>5</v>
      </c>
      <c r="F56" s="432"/>
      <c r="G56" s="432">
        <v>5</v>
      </c>
      <c r="H56" s="432"/>
      <c r="I56" s="432">
        <v>5</v>
      </c>
      <c r="J56" s="432"/>
      <c r="K56" s="432">
        <v>5</v>
      </c>
      <c r="L56" s="432"/>
    </row>
    <row r="57" spans="1:12" s="193" customFormat="1" ht="17.100000000000001" customHeight="1">
      <c r="A57" s="442" t="s">
        <v>301</v>
      </c>
      <c r="B57" s="442"/>
      <c r="C57" s="442"/>
      <c r="D57" s="442"/>
      <c r="E57" s="442"/>
      <c r="F57" s="442"/>
      <c r="G57" s="442"/>
      <c r="H57" s="442"/>
      <c r="I57" s="442"/>
      <c r="J57" s="442"/>
      <c r="K57" s="442"/>
      <c r="L57" s="442"/>
    </row>
    <row r="58" spans="1:12" s="193" customFormat="1">
      <c r="A58" s="433" t="s">
        <v>181</v>
      </c>
      <c r="B58" s="434"/>
      <c r="C58" s="435"/>
      <c r="D58" s="433" t="s">
        <v>182</v>
      </c>
      <c r="E58" s="434"/>
      <c r="F58" s="435"/>
      <c r="G58" s="433" t="s">
        <v>183</v>
      </c>
      <c r="H58" s="434"/>
      <c r="I58" s="435"/>
      <c r="J58" s="433" t="s">
        <v>184</v>
      </c>
      <c r="K58" s="434"/>
      <c r="L58" s="435"/>
    </row>
    <row r="59" spans="1:12" s="193" customFormat="1">
      <c r="A59" s="426" t="s">
        <v>62</v>
      </c>
      <c r="B59" s="427"/>
      <c r="C59" s="428"/>
      <c r="D59" s="426" t="s">
        <v>230</v>
      </c>
      <c r="E59" s="427"/>
      <c r="F59" s="428"/>
      <c r="G59" s="426" t="s">
        <v>62</v>
      </c>
      <c r="H59" s="427"/>
      <c r="I59" s="428"/>
      <c r="J59" s="426" t="s">
        <v>230</v>
      </c>
      <c r="K59" s="427"/>
      <c r="L59" s="428"/>
    </row>
    <row r="60" spans="1:12" s="193" customFormat="1">
      <c r="A60" s="426" t="s">
        <v>216</v>
      </c>
      <c r="B60" s="427"/>
      <c r="C60" s="428"/>
      <c r="D60" s="426" t="s">
        <v>231</v>
      </c>
      <c r="E60" s="427"/>
      <c r="F60" s="428"/>
      <c r="G60" s="426" t="s">
        <v>216</v>
      </c>
      <c r="H60" s="427"/>
      <c r="I60" s="428"/>
      <c r="J60" s="426" t="s">
        <v>231</v>
      </c>
      <c r="K60" s="427"/>
      <c r="L60" s="428"/>
    </row>
    <row r="61" spans="1:12" s="193" customFormat="1">
      <c r="A61" s="426" t="s">
        <v>180</v>
      </c>
      <c r="B61" s="427"/>
      <c r="C61" s="428"/>
      <c r="D61" s="426" t="s">
        <v>212</v>
      </c>
      <c r="E61" s="427"/>
      <c r="F61" s="428"/>
      <c r="G61" s="426" t="s">
        <v>180</v>
      </c>
      <c r="H61" s="427"/>
      <c r="I61" s="428"/>
      <c r="J61" s="426" t="s">
        <v>212</v>
      </c>
      <c r="K61" s="427"/>
      <c r="L61" s="428"/>
    </row>
    <row r="62" spans="1:12" s="197" customFormat="1">
      <c r="A62" s="432">
        <v>11</v>
      </c>
      <c r="B62" s="432"/>
      <c r="C62" s="432"/>
      <c r="D62" s="432">
        <v>11</v>
      </c>
      <c r="E62" s="432"/>
      <c r="F62" s="432"/>
      <c r="G62" s="432">
        <v>11</v>
      </c>
      <c r="H62" s="432"/>
      <c r="I62" s="432"/>
      <c r="J62" s="432">
        <v>10</v>
      </c>
      <c r="K62" s="432"/>
      <c r="L62" s="432"/>
    </row>
    <row r="63" spans="1:12" s="193" customFormat="1">
      <c r="A63" s="195"/>
      <c r="B63" s="195"/>
      <c r="C63" s="195"/>
      <c r="D63" s="195"/>
      <c r="E63" s="195"/>
      <c r="F63" s="195"/>
      <c r="G63" s="195"/>
      <c r="H63" s="195"/>
      <c r="I63" s="195"/>
      <c r="J63" s="195"/>
      <c r="K63" s="195"/>
      <c r="L63" s="195"/>
    </row>
    <row r="64" spans="1:12" s="193" customFormat="1">
      <c r="A64" s="424" t="s">
        <v>302</v>
      </c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 s="193" customFormat="1">
      <c r="A65" s="425" t="s">
        <v>181</v>
      </c>
      <c r="B65" s="425"/>
      <c r="C65" s="425"/>
      <c r="D65" s="425" t="s">
        <v>182</v>
      </c>
      <c r="E65" s="425"/>
      <c r="F65" s="425"/>
      <c r="G65" s="425" t="s">
        <v>183</v>
      </c>
      <c r="H65" s="425"/>
      <c r="I65" s="425"/>
      <c r="J65" s="425" t="s">
        <v>184</v>
      </c>
      <c r="K65" s="425"/>
      <c r="L65" s="425"/>
    </row>
    <row r="66" spans="1:12" s="193" customFormat="1">
      <c r="A66" s="426" t="s">
        <v>62</v>
      </c>
      <c r="B66" s="427"/>
      <c r="C66" s="428"/>
      <c r="D66" s="426" t="s">
        <v>230</v>
      </c>
      <c r="E66" s="427"/>
      <c r="F66" s="428"/>
      <c r="G66" s="426" t="s">
        <v>62</v>
      </c>
      <c r="H66" s="427"/>
      <c r="I66" s="428"/>
      <c r="J66" s="426" t="s">
        <v>230</v>
      </c>
      <c r="K66" s="427"/>
      <c r="L66" s="428"/>
    </row>
    <row r="67" spans="1:12" s="193" customFormat="1">
      <c r="A67" s="426" t="s">
        <v>216</v>
      </c>
      <c r="B67" s="427"/>
      <c r="C67" s="428"/>
      <c r="D67" s="426" t="s">
        <v>231</v>
      </c>
      <c r="E67" s="427"/>
      <c r="F67" s="428"/>
      <c r="G67" s="426" t="s">
        <v>216</v>
      </c>
      <c r="H67" s="427"/>
      <c r="I67" s="428"/>
      <c r="J67" s="426" t="s">
        <v>231</v>
      </c>
      <c r="K67" s="427"/>
      <c r="L67" s="428"/>
    </row>
    <row r="68" spans="1:12" s="193" customFormat="1">
      <c r="A68" s="426" t="s">
        <v>180</v>
      </c>
      <c r="B68" s="427"/>
      <c r="C68" s="428"/>
      <c r="D68" s="426" t="s">
        <v>212</v>
      </c>
      <c r="E68" s="427"/>
      <c r="F68" s="428"/>
      <c r="G68" s="426" t="s">
        <v>180</v>
      </c>
      <c r="H68" s="427"/>
      <c r="I68" s="428"/>
      <c r="J68" s="426" t="s">
        <v>212</v>
      </c>
      <c r="K68" s="427"/>
      <c r="L68" s="428"/>
    </row>
    <row r="69" spans="1:12" s="197" customFormat="1">
      <c r="A69" s="432">
        <v>11</v>
      </c>
      <c r="B69" s="432"/>
      <c r="C69" s="432"/>
      <c r="D69" s="432">
        <v>10</v>
      </c>
      <c r="E69" s="432"/>
      <c r="F69" s="432"/>
      <c r="G69" s="432">
        <v>11</v>
      </c>
      <c r="H69" s="432"/>
      <c r="I69" s="432"/>
      <c r="J69" s="432">
        <v>10</v>
      </c>
      <c r="K69" s="432"/>
      <c r="L69" s="432"/>
    </row>
    <row r="70" spans="1:12" s="193" customFormat="1" ht="17.100000000000001" customHeight="1"/>
    <row r="71" spans="1:12" s="193" customFormat="1" ht="18.75" customHeight="1">
      <c r="A71" s="424" t="s">
        <v>303</v>
      </c>
      <c r="B71" s="424"/>
      <c r="C71" s="424"/>
      <c r="D71" s="424"/>
      <c r="E71" s="424"/>
      <c r="F71" s="424"/>
      <c r="G71" s="424"/>
      <c r="H71" s="424"/>
      <c r="I71" s="424"/>
      <c r="J71" s="424"/>
      <c r="K71" s="424"/>
      <c r="L71" s="424"/>
    </row>
    <row r="72" spans="1:12" s="193" customFormat="1">
      <c r="A72" s="425" t="s">
        <v>181</v>
      </c>
      <c r="B72" s="425"/>
      <c r="C72" s="425"/>
      <c r="D72" s="425" t="s">
        <v>182</v>
      </c>
      <c r="E72" s="425"/>
      <c r="F72" s="425"/>
      <c r="G72" s="425" t="s">
        <v>183</v>
      </c>
      <c r="H72" s="425"/>
      <c r="I72" s="425"/>
      <c r="J72" s="425" t="s">
        <v>184</v>
      </c>
      <c r="K72" s="425"/>
      <c r="L72" s="425"/>
    </row>
    <row r="73" spans="1:12" s="193" customFormat="1">
      <c r="A73" s="426" t="s">
        <v>62</v>
      </c>
      <c r="B73" s="427"/>
      <c r="C73" s="428"/>
      <c r="D73" s="426" t="s">
        <v>230</v>
      </c>
      <c r="E73" s="427"/>
      <c r="F73" s="428"/>
      <c r="G73" s="426" t="s">
        <v>222</v>
      </c>
      <c r="H73" s="427"/>
      <c r="I73" s="428"/>
      <c r="J73" s="426" t="s">
        <v>230</v>
      </c>
      <c r="K73" s="427"/>
      <c r="L73" s="428"/>
    </row>
    <row r="74" spans="1:12" s="193" customFormat="1">
      <c r="A74" s="426" t="s">
        <v>216</v>
      </c>
      <c r="B74" s="427"/>
      <c r="C74" s="428"/>
      <c r="D74" s="426" t="s">
        <v>231</v>
      </c>
      <c r="E74" s="427"/>
      <c r="F74" s="428"/>
      <c r="G74" s="426" t="s">
        <v>229</v>
      </c>
      <c r="H74" s="427"/>
      <c r="I74" s="428"/>
      <c r="J74" s="426" t="s">
        <v>231</v>
      </c>
      <c r="K74" s="427"/>
      <c r="L74" s="428"/>
    </row>
    <row r="75" spans="1:12" s="193" customFormat="1">
      <c r="A75" s="426" t="s">
        <v>180</v>
      </c>
      <c r="B75" s="427"/>
      <c r="C75" s="428"/>
      <c r="D75" s="426" t="s">
        <v>212</v>
      </c>
      <c r="E75" s="427"/>
      <c r="F75" s="428"/>
      <c r="G75" s="426" t="s">
        <v>226</v>
      </c>
      <c r="H75" s="427"/>
      <c r="I75" s="428"/>
      <c r="J75" s="426" t="s">
        <v>212</v>
      </c>
      <c r="K75" s="427"/>
      <c r="L75" s="428"/>
    </row>
    <row r="76" spans="1:12" s="197" customFormat="1">
      <c r="A76" s="432">
        <v>11</v>
      </c>
      <c r="B76" s="432"/>
      <c r="C76" s="432"/>
      <c r="D76" s="432">
        <v>11</v>
      </c>
      <c r="E76" s="432"/>
      <c r="F76" s="432"/>
      <c r="G76" s="432">
        <v>5</v>
      </c>
      <c r="H76" s="432"/>
      <c r="I76" s="432"/>
      <c r="J76" s="432">
        <v>11</v>
      </c>
      <c r="K76" s="432"/>
      <c r="L76" s="432"/>
    </row>
    <row r="77" spans="1:12" s="193" customFormat="1" ht="23.25" customHeight="1">
      <c r="A77" s="442" t="s">
        <v>304</v>
      </c>
      <c r="B77" s="442"/>
      <c r="C77" s="442"/>
      <c r="D77" s="442"/>
      <c r="E77" s="442"/>
      <c r="F77" s="442"/>
      <c r="G77" s="442"/>
      <c r="H77" s="442"/>
      <c r="I77" s="442"/>
      <c r="J77" s="442"/>
      <c r="K77" s="442"/>
      <c r="L77" s="442"/>
    </row>
    <row r="78" spans="1:12" s="193" customFormat="1">
      <c r="A78" s="439" t="s">
        <v>181</v>
      </c>
      <c r="B78" s="439"/>
      <c r="C78" s="439" t="s">
        <v>182</v>
      </c>
      <c r="D78" s="439"/>
      <c r="E78" s="439" t="s">
        <v>183</v>
      </c>
      <c r="F78" s="439"/>
      <c r="G78" s="439" t="s">
        <v>184</v>
      </c>
      <c r="H78" s="439"/>
      <c r="I78" s="439" t="s">
        <v>189</v>
      </c>
      <c r="J78" s="439"/>
      <c r="K78" s="439" t="s">
        <v>190</v>
      </c>
      <c r="L78" s="439"/>
    </row>
    <row r="79" spans="1:12" s="193" customFormat="1">
      <c r="A79" s="440" t="s">
        <v>275</v>
      </c>
      <c r="B79" s="440"/>
      <c r="C79" s="440"/>
      <c r="D79" s="440"/>
      <c r="E79" s="440" t="s">
        <v>275</v>
      </c>
      <c r="F79" s="440"/>
      <c r="G79" s="440"/>
      <c r="H79" s="440"/>
      <c r="I79" s="440"/>
      <c r="J79" s="440"/>
      <c r="K79" s="440"/>
      <c r="L79" s="440"/>
    </row>
    <row r="80" spans="1:12" s="193" customFormat="1">
      <c r="A80" s="426" t="s">
        <v>276</v>
      </c>
      <c r="B80" s="428"/>
      <c r="C80" s="426"/>
      <c r="D80" s="428"/>
      <c r="E80" s="426" t="s">
        <v>276</v>
      </c>
      <c r="F80" s="428"/>
      <c r="G80" s="426"/>
      <c r="H80" s="428"/>
      <c r="I80" s="426"/>
      <c r="J80" s="428"/>
      <c r="K80" s="426"/>
      <c r="L80" s="428"/>
    </row>
    <row r="81" spans="1:12" s="193" customFormat="1">
      <c r="A81" s="439" t="s">
        <v>174</v>
      </c>
      <c r="B81" s="439"/>
      <c r="C81" s="439"/>
      <c r="D81" s="439"/>
      <c r="E81" s="439" t="s">
        <v>174</v>
      </c>
      <c r="F81" s="439"/>
      <c r="G81" s="439"/>
      <c r="H81" s="439"/>
      <c r="I81" s="439"/>
      <c r="J81" s="439"/>
      <c r="K81" s="439"/>
      <c r="L81" s="439"/>
    </row>
    <row r="82" spans="1:12" s="197" customFormat="1">
      <c r="A82" s="432">
        <v>8</v>
      </c>
      <c r="B82" s="432"/>
      <c r="C82" s="432">
        <v>8</v>
      </c>
      <c r="D82" s="432"/>
      <c r="E82" s="432">
        <v>8</v>
      </c>
      <c r="F82" s="432"/>
      <c r="G82" s="432">
        <v>8</v>
      </c>
      <c r="H82" s="432"/>
      <c r="I82" s="432">
        <v>8</v>
      </c>
      <c r="J82" s="432"/>
      <c r="K82" s="432">
        <v>8</v>
      </c>
      <c r="L82" s="432"/>
    </row>
    <row r="83" spans="1:12" s="193" customFormat="1" ht="11.25" customHeight="1"/>
    <row r="84" spans="1:12" s="193" customFormat="1">
      <c r="A84" s="442" t="s">
        <v>305</v>
      </c>
      <c r="B84" s="442"/>
      <c r="C84" s="442"/>
      <c r="D84" s="442"/>
      <c r="E84" s="442"/>
      <c r="F84" s="442"/>
      <c r="G84" s="442"/>
      <c r="H84" s="442"/>
      <c r="I84" s="442"/>
      <c r="J84" s="442"/>
      <c r="K84" s="442"/>
      <c r="L84" s="442"/>
    </row>
    <row r="85" spans="1:12" s="193" customFormat="1">
      <c r="A85" s="433" t="s">
        <v>181</v>
      </c>
      <c r="B85" s="434"/>
      <c r="C85" s="435"/>
      <c r="D85" s="433" t="s">
        <v>182</v>
      </c>
      <c r="E85" s="434"/>
      <c r="F85" s="435"/>
      <c r="G85" s="433" t="s">
        <v>183</v>
      </c>
      <c r="H85" s="434"/>
      <c r="I85" s="435"/>
      <c r="J85" s="433" t="s">
        <v>184</v>
      </c>
      <c r="K85" s="434"/>
      <c r="L85" s="435"/>
    </row>
    <row r="86" spans="1:12" s="193" customFormat="1">
      <c r="A86" s="452" t="s">
        <v>230</v>
      </c>
      <c r="B86" s="448"/>
      <c r="C86" s="449"/>
      <c r="D86" s="452" t="s">
        <v>275</v>
      </c>
      <c r="E86" s="448"/>
      <c r="F86" s="449"/>
      <c r="G86" s="452" t="s">
        <v>230</v>
      </c>
      <c r="H86" s="448"/>
      <c r="I86" s="449"/>
      <c r="J86" s="452" t="s">
        <v>275</v>
      </c>
      <c r="K86" s="448"/>
      <c r="L86" s="449"/>
    </row>
    <row r="87" spans="1:12" s="193" customFormat="1">
      <c r="A87" s="426" t="s">
        <v>231</v>
      </c>
      <c r="B87" s="427"/>
      <c r="C87" s="428"/>
      <c r="D87" s="426" t="s">
        <v>276</v>
      </c>
      <c r="E87" s="427"/>
      <c r="F87" s="428"/>
      <c r="G87" s="426" t="s">
        <v>231</v>
      </c>
      <c r="H87" s="427"/>
      <c r="I87" s="428"/>
      <c r="J87" s="426" t="s">
        <v>276</v>
      </c>
      <c r="K87" s="427"/>
      <c r="L87" s="428"/>
    </row>
    <row r="88" spans="1:12" s="193" customFormat="1">
      <c r="A88" s="450" t="s">
        <v>212</v>
      </c>
      <c r="B88" s="441"/>
      <c r="C88" s="451"/>
      <c r="D88" s="450" t="s">
        <v>174</v>
      </c>
      <c r="E88" s="441"/>
      <c r="F88" s="451"/>
      <c r="G88" s="450" t="s">
        <v>212</v>
      </c>
      <c r="H88" s="441"/>
      <c r="I88" s="451"/>
      <c r="J88" s="450" t="s">
        <v>174</v>
      </c>
      <c r="K88" s="441"/>
      <c r="L88" s="451"/>
    </row>
    <row r="89" spans="1:12" s="197" customFormat="1">
      <c r="A89" s="432">
        <v>10</v>
      </c>
      <c r="B89" s="432"/>
      <c r="C89" s="432"/>
      <c r="D89" s="432">
        <v>10</v>
      </c>
      <c r="E89" s="432"/>
      <c r="F89" s="432"/>
      <c r="G89" s="432">
        <v>10</v>
      </c>
      <c r="H89" s="432"/>
      <c r="I89" s="432"/>
      <c r="J89" s="432">
        <v>10</v>
      </c>
      <c r="K89" s="432"/>
      <c r="L89" s="432"/>
    </row>
    <row r="90" spans="1:12" s="197" customFormat="1">
      <c r="A90" s="200"/>
      <c r="B90" s="200"/>
      <c r="C90" s="200"/>
      <c r="D90" s="200"/>
      <c r="E90" s="200"/>
      <c r="F90" s="200"/>
      <c r="G90" s="200"/>
      <c r="H90" s="200"/>
      <c r="I90" s="200"/>
      <c r="J90" s="200"/>
      <c r="K90" s="200"/>
      <c r="L90" s="200"/>
    </row>
    <row r="91" spans="1:12" s="193" customFormat="1">
      <c r="A91" s="424" t="s">
        <v>306</v>
      </c>
      <c r="B91" s="424"/>
      <c r="C91" s="424"/>
      <c r="D91" s="424"/>
      <c r="E91" s="424"/>
      <c r="F91" s="424"/>
      <c r="G91" s="424"/>
      <c r="H91" s="424"/>
      <c r="I91" s="424"/>
      <c r="J91" s="424"/>
      <c r="K91" s="424"/>
      <c r="L91" s="424"/>
    </row>
    <row r="92" spans="1:12" s="193" customFormat="1">
      <c r="A92" s="425" t="s">
        <v>181</v>
      </c>
      <c r="B92" s="425"/>
      <c r="C92" s="425"/>
      <c r="D92" s="425" t="s">
        <v>182</v>
      </c>
      <c r="E92" s="425"/>
      <c r="F92" s="425"/>
      <c r="G92" s="425" t="s">
        <v>183</v>
      </c>
      <c r="H92" s="425"/>
      <c r="I92" s="425"/>
      <c r="J92" s="425" t="s">
        <v>184</v>
      </c>
      <c r="K92" s="425"/>
      <c r="L92" s="425"/>
    </row>
    <row r="93" spans="1:12" s="193" customFormat="1">
      <c r="A93" s="426" t="s">
        <v>275</v>
      </c>
      <c r="B93" s="427"/>
      <c r="C93" s="428"/>
      <c r="D93" s="426" t="s">
        <v>227</v>
      </c>
      <c r="E93" s="427"/>
      <c r="F93" s="428"/>
      <c r="G93" s="426" t="s">
        <v>275</v>
      </c>
      <c r="H93" s="427"/>
      <c r="I93" s="428"/>
      <c r="J93" s="426" t="s">
        <v>227</v>
      </c>
      <c r="K93" s="427"/>
      <c r="L93" s="428"/>
    </row>
    <row r="94" spans="1:12" s="193" customFormat="1">
      <c r="A94" s="426" t="s">
        <v>276</v>
      </c>
      <c r="B94" s="427"/>
      <c r="C94" s="428"/>
      <c r="D94" s="426" t="s">
        <v>228</v>
      </c>
      <c r="E94" s="427"/>
      <c r="F94" s="428"/>
      <c r="G94" s="426" t="s">
        <v>276</v>
      </c>
      <c r="H94" s="427"/>
      <c r="I94" s="428"/>
      <c r="J94" s="426" t="s">
        <v>228</v>
      </c>
      <c r="K94" s="427"/>
      <c r="L94" s="428"/>
    </row>
    <row r="95" spans="1:12" s="193" customFormat="1">
      <c r="A95" s="426" t="s">
        <v>174</v>
      </c>
      <c r="B95" s="427"/>
      <c r="C95" s="428"/>
      <c r="D95" s="426" t="s">
        <v>170</v>
      </c>
      <c r="E95" s="427"/>
      <c r="F95" s="428"/>
      <c r="G95" s="426" t="s">
        <v>174</v>
      </c>
      <c r="H95" s="427"/>
      <c r="I95" s="428"/>
      <c r="J95" s="426" t="s">
        <v>170</v>
      </c>
      <c r="K95" s="427"/>
      <c r="L95" s="428"/>
    </row>
    <row r="96" spans="1:12" s="197" customFormat="1">
      <c r="A96" s="432">
        <v>10</v>
      </c>
      <c r="B96" s="432"/>
      <c r="C96" s="432"/>
      <c r="D96" s="432">
        <v>10</v>
      </c>
      <c r="E96" s="432"/>
      <c r="F96" s="432"/>
      <c r="G96" s="432">
        <v>10</v>
      </c>
      <c r="H96" s="432"/>
      <c r="I96" s="432"/>
      <c r="J96" s="432">
        <v>10</v>
      </c>
      <c r="K96" s="432"/>
      <c r="L96" s="432"/>
    </row>
    <row r="97" spans="1:12" s="193" customFormat="1"/>
    <row r="98" spans="1:12" s="193" customFormat="1">
      <c r="A98" s="424" t="s">
        <v>307</v>
      </c>
      <c r="B98" s="424"/>
      <c r="C98" s="424"/>
      <c r="D98" s="424"/>
      <c r="E98" s="424"/>
      <c r="F98" s="424"/>
      <c r="G98" s="424"/>
      <c r="H98" s="424"/>
      <c r="I98" s="424"/>
      <c r="J98" s="424"/>
      <c r="K98" s="424"/>
      <c r="L98" s="424"/>
    </row>
    <row r="99" spans="1:12" s="193" customFormat="1">
      <c r="A99" s="425" t="s">
        <v>181</v>
      </c>
      <c r="B99" s="425"/>
      <c r="C99" s="425"/>
      <c r="D99" s="425" t="s">
        <v>182</v>
      </c>
      <c r="E99" s="425"/>
      <c r="F99" s="425"/>
      <c r="G99" s="425" t="s">
        <v>183</v>
      </c>
      <c r="H99" s="425"/>
      <c r="I99" s="425"/>
      <c r="J99" s="425" t="s">
        <v>184</v>
      </c>
      <c r="K99" s="425"/>
      <c r="L99" s="425"/>
    </row>
    <row r="100" spans="1:12" s="193" customFormat="1">
      <c r="A100" s="426" t="s">
        <v>230</v>
      </c>
      <c r="B100" s="427"/>
      <c r="C100" s="428"/>
      <c r="D100" s="426" t="s">
        <v>232</v>
      </c>
      <c r="E100" s="427"/>
      <c r="F100" s="428"/>
      <c r="G100" s="426" t="s">
        <v>230</v>
      </c>
      <c r="H100" s="427"/>
      <c r="I100" s="428"/>
      <c r="J100" s="426" t="s">
        <v>232</v>
      </c>
      <c r="K100" s="427"/>
      <c r="L100" s="428"/>
    </row>
    <row r="101" spans="1:12" s="193" customFormat="1">
      <c r="A101" s="426" t="s">
        <v>231</v>
      </c>
      <c r="B101" s="427"/>
      <c r="C101" s="428"/>
      <c r="D101" s="429" t="s">
        <v>67</v>
      </c>
      <c r="E101" s="430"/>
      <c r="F101" s="431"/>
      <c r="G101" s="426" t="s">
        <v>231</v>
      </c>
      <c r="H101" s="427"/>
      <c r="I101" s="428"/>
      <c r="J101" s="429" t="s">
        <v>67</v>
      </c>
      <c r="K101" s="430"/>
      <c r="L101" s="431"/>
    </row>
    <row r="102" spans="1:12" s="193" customFormat="1">
      <c r="A102" s="426" t="s">
        <v>212</v>
      </c>
      <c r="B102" s="427"/>
      <c r="C102" s="428"/>
      <c r="D102" s="426" t="s">
        <v>194</v>
      </c>
      <c r="E102" s="427"/>
      <c r="F102" s="428"/>
      <c r="G102" s="426" t="s">
        <v>212</v>
      </c>
      <c r="H102" s="427"/>
      <c r="I102" s="428"/>
      <c r="J102" s="426" t="s">
        <v>194</v>
      </c>
      <c r="K102" s="427"/>
      <c r="L102" s="428"/>
    </row>
    <row r="103" spans="1:12" s="197" customFormat="1">
      <c r="A103" s="432">
        <v>10</v>
      </c>
      <c r="B103" s="432"/>
      <c r="C103" s="432"/>
      <c r="D103" s="432">
        <v>9</v>
      </c>
      <c r="E103" s="432"/>
      <c r="F103" s="432"/>
      <c r="G103" s="432">
        <v>10</v>
      </c>
      <c r="H103" s="432"/>
      <c r="I103" s="432"/>
      <c r="J103" s="432">
        <v>9</v>
      </c>
      <c r="K103" s="432"/>
      <c r="L103" s="432"/>
    </row>
    <row r="104" spans="1:12" s="193" customFormat="1"/>
    <row r="105" spans="1:12" s="193" customFormat="1">
      <c r="A105" s="424" t="s">
        <v>308</v>
      </c>
      <c r="B105" s="424"/>
      <c r="C105" s="424"/>
      <c r="D105" s="424"/>
      <c r="E105" s="424"/>
      <c r="F105" s="424"/>
      <c r="G105" s="424"/>
      <c r="H105" s="424"/>
      <c r="I105" s="424"/>
      <c r="J105" s="424"/>
      <c r="K105" s="424"/>
      <c r="L105" s="424"/>
    </row>
    <row r="106" spans="1:12" s="193" customFormat="1">
      <c r="A106" s="443" t="s">
        <v>181</v>
      </c>
      <c r="B106" s="443"/>
      <c r="C106" s="443"/>
      <c r="D106" s="443" t="s">
        <v>182</v>
      </c>
      <c r="E106" s="443"/>
      <c r="F106" s="443"/>
      <c r="G106" s="443" t="s">
        <v>183</v>
      </c>
      <c r="H106" s="443"/>
      <c r="I106" s="443"/>
      <c r="J106" s="443" t="s">
        <v>184</v>
      </c>
      <c r="K106" s="443"/>
      <c r="L106" s="443"/>
    </row>
    <row r="107" spans="1:12" s="193" customFormat="1">
      <c r="A107" s="426" t="s">
        <v>230</v>
      </c>
      <c r="B107" s="427"/>
      <c r="C107" s="428"/>
      <c r="D107" s="426" t="s">
        <v>232</v>
      </c>
      <c r="E107" s="427"/>
      <c r="F107" s="428"/>
      <c r="G107" s="426" t="s">
        <v>230</v>
      </c>
      <c r="H107" s="427"/>
      <c r="I107" s="428"/>
      <c r="J107" s="426" t="s">
        <v>232</v>
      </c>
      <c r="K107" s="427"/>
      <c r="L107" s="428"/>
    </row>
    <row r="108" spans="1:12" s="193" customFormat="1">
      <c r="A108" s="426" t="s">
        <v>231</v>
      </c>
      <c r="B108" s="427"/>
      <c r="C108" s="428"/>
      <c r="D108" s="429" t="s">
        <v>67</v>
      </c>
      <c r="E108" s="430"/>
      <c r="F108" s="431"/>
      <c r="G108" s="426" t="s">
        <v>231</v>
      </c>
      <c r="H108" s="427"/>
      <c r="I108" s="428"/>
      <c r="J108" s="429" t="s">
        <v>67</v>
      </c>
      <c r="K108" s="430"/>
      <c r="L108" s="431"/>
    </row>
    <row r="109" spans="1:12" s="193" customFormat="1">
      <c r="A109" s="426" t="s">
        <v>212</v>
      </c>
      <c r="B109" s="427"/>
      <c r="C109" s="428"/>
      <c r="D109" s="426" t="s">
        <v>194</v>
      </c>
      <c r="E109" s="427"/>
      <c r="F109" s="428"/>
      <c r="G109" s="426" t="s">
        <v>212</v>
      </c>
      <c r="H109" s="427"/>
      <c r="I109" s="428"/>
      <c r="J109" s="426" t="s">
        <v>194</v>
      </c>
      <c r="K109" s="427"/>
      <c r="L109" s="428"/>
    </row>
    <row r="110" spans="1:12" s="197" customFormat="1">
      <c r="A110" s="432">
        <v>10</v>
      </c>
      <c r="B110" s="432"/>
      <c r="C110" s="432"/>
      <c r="D110" s="432">
        <v>9</v>
      </c>
      <c r="E110" s="432"/>
      <c r="F110" s="432"/>
      <c r="G110" s="432">
        <v>10</v>
      </c>
      <c r="H110" s="432"/>
      <c r="I110" s="432"/>
      <c r="J110" s="432">
        <v>9</v>
      </c>
      <c r="K110" s="432"/>
      <c r="L110" s="432"/>
    </row>
  </sheetData>
  <mergeCells count="378">
    <mergeCell ref="A110:C110"/>
    <mergeCell ref="D107:F107"/>
    <mergeCell ref="G107:I107"/>
    <mergeCell ref="A102:C102"/>
    <mergeCell ref="D103:F103"/>
    <mergeCell ref="A103:C103"/>
    <mergeCell ref="G102:I102"/>
    <mergeCell ref="G106:I106"/>
    <mergeCell ref="D110:F110"/>
    <mergeCell ref="G110:I110"/>
    <mergeCell ref="J110:L110"/>
    <mergeCell ref="J103:L103"/>
    <mergeCell ref="G103:I103"/>
    <mergeCell ref="A99:C99"/>
    <mergeCell ref="D99:F99"/>
    <mergeCell ref="G99:I99"/>
    <mergeCell ref="J102:L102"/>
    <mergeCell ref="D102:F102"/>
    <mergeCell ref="J99:L99"/>
    <mergeCell ref="A100:C100"/>
    <mergeCell ref="A105:L105"/>
    <mergeCell ref="A108:C108"/>
    <mergeCell ref="D108:F108"/>
    <mergeCell ref="G108:I108"/>
    <mergeCell ref="J108:L108"/>
    <mergeCell ref="D106:F106"/>
    <mergeCell ref="J106:L106"/>
    <mergeCell ref="A107:C107"/>
    <mergeCell ref="J107:L107"/>
    <mergeCell ref="A106:C106"/>
    <mergeCell ref="A109:C109"/>
    <mergeCell ref="D109:F109"/>
    <mergeCell ref="G109:I109"/>
    <mergeCell ref="J109:L109"/>
    <mergeCell ref="J100:L100"/>
    <mergeCell ref="G95:I95"/>
    <mergeCell ref="A94:C94"/>
    <mergeCell ref="A95:C95"/>
    <mergeCell ref="D88:F88"/>
    <mergeCell ref="J96:L96"/>
    <mergeCell ref="A96:C96"/>
    <mergeCell ref="J92:L92"/>
    <mergeCell ref="G92:I92"/>
    <mergeCell ref="G89:I89"/>
    <mergeCell ref="J94:L94"/>
    <mergeCell ref="G93:I93"/>
    <mergeCell ref="J93:L93"/>
    <mergeCell ref="D93:F93"/>
    <mergeCell ref="G94:I94"/>
    <mergeCell ref="D94:F94"/>
    <mergeCell ref="A91:L91"/>
    <mergeCell ref="A92:C92"/>
    <mergeCell ref="D92:F92"/>
    <mergeCell ref="J101:L101"/>
    <mergeCell ref="D96:F96"/>
    <mergeCell ref="G96:I96"/>
    <mergeCell ref="K80:L80"/>
    <mergeCell ref="K79:L79"/>
    <mergeCell ref="I82:J82"/>
    <mergeCell ref="E80:F80"/>
    <mergeCell ref="C81:D81"/>
    <mergeCell ref="A93:C93"/>
    <mergeCell ref="C80:D80"/>
    <mergeCell ref="A98:L98"/>
    <mergeCell ref="K81:L81"/>
    <mergeCell ref="K82:L82"/>
    <mergeCell ref="A101:C101"/>
    <mergeCell ref="D101:F101"/>
    <mergeCell ref="G101:I101"/>
    <mergeCell ref="G100:I100"/>
    <mergeCell ref="A81:B81"/>
    <mergeCell ref="J95:L95"/>
    <mergeCell ref="D100:F100"/>
    <mergeCell ref="I79:J79"/>
    <mergeCell ref="I80:J80"/>
    <mergeCell ref="G79:H79"/>
    <mergeCell ref="D95:F95"/>
    <mergeCell ref="G65:I65"/>
    <mergeCell ref="A84:L84"/>
    <mergeCell ref="A87:C87"/>
    <mergeCell ref="J89:L89"/>
    <mergeCell ref="D86:F86"/>
    <mergeCell ref="D85:F85"/>
    <mergeCell ref="G85:I85"/>
    <mergeCell ref="G86:I86"/>
    <mergeCell ref="J88:L88"/>
    <mergeCell ref="J85:L85"/>
    <mergeCell ref="I81:J81"/>
    <mergeCell ref="J76:L76"/>
    <mergeCell ref="G72:I72"/>
    <mergeCell ref="G74:I74"/>
    <mergeCell ref="J65:L65"/>
    <mergeCell ref="A65:C65"/>
    <mergeCell ref="D65:F65"/>
    <mergeCell ref="I78:J78"/>
    <mergeCell ref="K78:L78"/>
    <mergeCell ref="G87:I87"/>
    <mergeCell ref="G80:H80"/>
    <mergeCell ref="G81:H81"/>
    <mergeCell ref="G82:H82"/>
    <mergeCell ref="D87:F87"/>
    <mergeCell ref="A85:C85"/>
    <mergeCell ref="A89:C89"/>
    <mergeCell ref="D89:F89"/>
    <mergeCell ref="J87:L87"/>
    <mergeCell ref="J75:L75"/>
    <mergeCell ref="A88:C88"/>
    <mergeCell ref="G88:I88"/>
    <mergeCell ref="G76:I76"/>
    <mergeCell ref="A86:C86"/>
    <mergeCell ref="J86:L86"/>
    <mergeCell ref="E82:F82"/>
    <mergeCell ref="A76:C76"/>
    <mergeCell ref="E81:F81"/>
    <mergeCell ref="A80:B80"/>
    <mergeCell ref="A82:B82"/>
    <mergeCell ref="D76:F76"/>
    <mergeCell ref="C82:D82"/>
    <mergeCell ref="C79:D79"/>
    <mergeCell ref="E79:F79"/>
    <mergeCell ref="A79:B79"/>
    <mergeCell ref="E78:F78"/>
    <mergeCell ref="C78:D78"/>
    <mergeCell ref="A77:L77"/>
    <mergeCell ref="A78:B78"/>
    <mergeCell ref="J74:L74"/>
    <mergeCell ref="A75:C75"/>
    <mergeCell ref="G75:I75"/>
    <mergeCell ref="D75:F75"/>
    <mergeCell ref="G78:H78"/>
    <mergeCell ref="J73:L73"/>
    <mergeCell ref="G73:I73"/>
    <mergeCell ref="D73:F73"/>
    <mergeCell ref="G67:I67"/>
    <mergeCell ref="J69:L69"/>
    <mergeCell ref="D74:F74"/>
    <mergeCell ref="A74:C74"/>
    <mergeCell ref="A73:C73"/>
    <mergeCell ref="A72:C72"/>
    <mergeCell ref="D72:F72"/>
    <mergeCell ref="J72:L72"/>
    <mergeCell ref="A66:C66"/>
    <mergeCell ref="G66:I66"/>
    <mergeCell ref="G68:I68"/>
    <mergeCell ref="A71:L71"/>
    <mergeCell ref="J66:L66"/>
    <mergeCell ref="J67:L67"/>
    <mergeCell ref="D66:F66"/>
    <mergeCell ref="A67:C67"/>
    <mergeCell ref="A69:C69"/>
    <mergeCell ref="D67:F67"/>
    <mergeCell ref="A68:C68"/>
    <mergeCell ref="D68:F68"/>
    <mergeCell ref="J68:L68"/>
    <mergeCell ref="D69:F69"/>
    <mergeCell ref="G69:I69"/>
    <mergeCell ref="A64:L64"/>
    <mergeCell ref="A61:C61"/>
    <mergeCell ref="J60:L60"/>
    <mergeCell ref="A60:C60"/>
    <mergeCell ref="G60:I60"/>
    <mergeCell ref="D60:F60"/>
    <mergeCell ref="D61:F61"/>
    <mergeCell ref="J61:L61"/>
    <mergeCell ref="G61:I61"/>
    <mergeCell ref="J62:L62"/>
    <mergeCell ref="A62:C62"/>
    <mergeCell ref="D62:F62"/>
    <mergeCell ref="G62:I62"/>
    <mergeCell ref="A59:C59"/>
    <mergeCell ref="D59:F59"/>
    <mergeCell ref="J59:L59"/>
    <mergeCell ref="A58:C58"/>
    <mergeCell ref="D58:F58"/>
    <mergeCell ref="G58:I58"/>
    <mergeCell ref="G59:I59"/>
    <mergeCell ref="J58:L58"/>
    <mergeCell ref="I56:J56"/>
    <mergeCell ref="A57:L57"/>
    <mergeCell ref="K56:L56"/>
    <mergeCell ref="A56:B56"/>
    <mergeCell ref="I55:J55"/>
    <mergeCell ref="K55:L55"/>
    <mergeCell ref="I53:J53"/>
    <mergeCell ref="K53:L53"/>
    <mergeCell ref="G53:H53"/>
    <mergeCell ref="C54:D54"/>
    <mergeCell ref="E54:F54"/>
    <mergeCell ref="C53:D53"/>
    <mergeCell ref="E53:F53"/>
    <mergeCell ref="E55:F55"/>
    <mergeCell ref="I54:J54"/>
    <mergeCell ref="K54:L54"/>
    <mergeCell ref="A54:B54"/>
    <mergeCell ref="A55:B55"/>
    <mergeCell ref="C55:D55"/>
    <mergeCell ref="G50:H50"/>
    <mergeCell ref="G54:H54"/>
    <mergeCell ref="C56:D56"/>
    <mergeCell ref="E56:F56"/>
    <mergeCell ref="G56:H56"/>
    <mergeCell ref="G55:H55"/>
    <mergeCell ref="K50:L50"/>
    <mergeCell ref="A53:B53"/>
    <mergeCell ref="A50:B50"/>
    <mergeCell ref="C50:D50"/>
    <mergeCell ref="E50:F50"/>
    <mergeCell ref="A51:L51"/>
    <mergeCell ref="A52:B52"/>
    <mergeCell ref="C52:D52"/>
    <mergeCell ref="E52:F52"/>
    <mergeCell ref="G52:H52"/>
    <mergeCell ref="I52:J52"/>
    <mergeCell ref="I50:J50"/>
    <mergeCell ref="K52:L52"/>
    <mergeCell ref="G47:H47"/>
    <mergeCell ref="G48:H48"/>
    <mergeCell ref="I47:J47"/>
    <mergeCell ref="K47:L47"/>
    <mergeCell ref="I48:J48"/>
    <mergeCell ref="K48:L48"/>
    <mergeCell ref="G49:H49"/>
    <mergeCell ref="A47:B47"/>
    <mergeCell ref="C47:D47"/>
    <mergeCell ref="E47:F47"/>
    <mergeCell ref="E49:F49"/>
    <mergeCell ref="A48:B48"/>
    <mergeCell ref="C48:D48"/>
    <mergeCell ref="E48:F48"/>
    <mergeCell ref="A49:B49"/>
    <mergeCell ref="C49:D49"/>
    <mergeCell ref="I49:J49"/>
    <mergeCell ref="K49:L49"/>
    <mergeCell ref="A45:L45"/>
    <mergeCell ref="A43:B43"/>
    <mergeCell ref="A46:B46"/>
    <mergeCell ref="C46:D46"/>
    <mergeCell ref="E46:F46"/>
    <mergeCell ref="G46:H46"/>
    <mergeCell ref="I46:J46"/>
    <mergeCell ref="K46:L46"/>
    <mergeCell ref="E41:F41"/>
    <mergeCell ref="G41:H41"/>
    <mergeCell ref="I41:J41"/>
    <mergeCell ref="K41:L41"/>
    <mergeCell ref="I43:J43"/>
    <mergeCell ref="K43:L43"/>
    <mergeCell ref="I42:J42"/>
    <mergeCell ref="K42:L42"/>
    <mergeCell ref="C43:D43"/>
    <mergeCell ref="E43:F43"/>
    <mergeCell ref="E42:F42"/>
    <mergeCell ref="G42:H42"/>
    <mergeCell ref="A42:B42"/>
    <mergeCell ref="C42:D42"/>
    <mergeCell ref="G43:H43"/>
    <mergeCell ref="A40:B40"/>
    <mergeCell ref="C40:D40"/>
    <mergeCell ref="E40:F40"/>
    <mergeCell ref="G40:H40"/>
    <mergeCell ref="A41:B41"/>
    <mergeCell ref="C41:D41"/>
    <mergeCell ref="A38:L38"/>
    <mergeCell ref="A39:B39"/>
    <mergeCell ref="C39:D39"/>
    <mergeCell ref="E39:F39"/>
    <mergeCell ref="G39:H39"/>
    <mergeCell ref="I39:J39"/>
    <mergeCell ref="K39:L39"/>
    <mergeCell ref="I40:J40"/>
    <mergeCell ref="K40:L40"/>
    <mergeCell ref="A34:C34"/>
    <mergeCell ref="D34:F34"/>
    <mergeCell ref="G34:I34"/>
    <mergeCell ref="J34:L34"/>
    <mergeCell ref="A35:C35"/>
    <mergeCell ref="D35:F35"/>
    <mergeCell ref="G35:I35"/>
    <mergeCell ref="J35:L35"/>
    <mergeCell ref="A36:C36"/>
    <mergeCell ref="D36:F36"/>
    <mergeCell ref="G36:I36"/>
    <mergeCell ref="J36:L36"/>
    <mergeCell ref="A31:L31"/>
    <mergeCell ref="A32:C32"/>
    <mergeCell ref="D32:F32"/>
    <mergeCell ref="G32:I32"/>
    <mergeCell ref="J32:L32"/>
    <mergeCell ref="A33:C33"/>
    <mergeCell ref="D33:F33"/>
    <mergeCell ref="G33:I33"/>
    <mergeCell ref="J33:L33"/>
    <mergeCell ref="A27:C27"/>
    <mergeCell ref="D27:F27"/>
    <mergeCell ref="G27:I27"/>
    <mergeCell ref="J27:L27"/>
    <mergeCell ref="A28:C28"/>
    <mergeCell ref="D28:F28"/>
    <mergeCell ref="G28:I28"/>
    <mergeCell ref="J28:L28"/>
    <mergeCell ref="A29:C29"/>
    <mergeCell ref="D29:F29"/>
    <mergeCell ref="G29:I29"/>
    <mergeCell ref="J29:L29"/>
    <mergeCell ref="A24:L24"/>
    <mergeCell ref="A25:C25"/>
    <mergeCell ref="D25:F25"/>
    <mergeCell ref="G25:I25"/>
    <mergeCell ref="J25:L25"/>
    <mergeCell ref="A26:C26"/>
    <mergeCell ref="D26:F26"/>
    <mergeCell ref="G26:I26"/>
    <mergeCell ref="J26:L26"/>
    <mergeCell ref="A20:C20"/>
    <mergeCell ref="D20:F20"/>
    <mergeCell ref="G20:I20"/>
    <mergeCell ref="J20:L20"/>
    <mergeCell ref="A21:C21"/>
    <mergeCell ref="D21:F21"/>
    <mergeCell ref="G21:I21"/>
    <mergeCell ref="J21:L21"/>
    <mergeCell ref="A22:C22"/>
    <mergeCell ref="D22:F22"/>
    <mergeCell ref="G22:I22"/>
    <mergeCell ref="J22:L22"/>
    <mergeCell ref="A17:L17"/>
    <mergeCell ref="A18:C18"/>
    <mergeCell ref="D18:F18"/>
    <mergeCell ref="G18:I18"/>
    <mergeCell ref="J18:L18"/>
    <mergeCell ref="A19:C19"/>
    <mergeCell ref="D19:F19"/>
    <mergeCell ref="G19:I19"/>
    <mergeCell ref="J19:L19"/>
    <mergeCell ref="A13:C13"/>
    <mergeCell ref="D13:F13"/>
    <mergeCell ref="G13:I13"/>
    <mergeCell ref="J13:L13"/>
    <mergeCell ref="A14:C14"/>
    <mergeCell ref="D14:F14"/>
    <mergeCell ref="G14:I14"/>
    <mergeCell ref="J14:L14"/>
    <mergeCell ref="A15:C15"/>
    <mergeCell ref="D15:F15"/>
    <mergeCell ref="G15:I15"/>
    <mergeCell ref="J15:L15"/>
    <mergeCell ref="A10:L10"/>
    <mergeCell ref="A11:C11"/>
    <mergeCell ref="D11:F11"/>
    <mergeCell ref="G11:I11"/>
    <mergeCell ref="J11:L11"/>
    <mergeCell ref="A12:C12"/>
    <mergeCell ref="D12:F12"/>
    <mergeCell ref="G12:I12"/>
    <mergeCell ref="J12:L12"/>
    <mergeCell ref="A6:C6"/>
    <mergeCell ref="D6:F6"/>
    <mergeCell ref="G6:I6"/>
    <mergeCell ref="J6:L6"/>
    <mergeCell ref="A7:C7"/>
    <mergeCell ref="D7:F7"/>
    <mergeCell ref="G7:I7"/>
    <mergeCell ref="J7:L7"/>
    <mergeCell ref="A8:C8"/>
    <mergeCell ref="D8:F8"/>
    <mergeCell ref="G8:I8"/>
    <mergeCell ref="J8:L8"/>
    <mergeCell ref="A1:L1"/>
    <mergeCell ref="A2:L2"/>
    <mergeCell ref="A3:L3"/>
    <mergeCell ref="A4:C4"/>
    <mergeCell ref="D4:F4"/>
    <mergeCell ref="G4:I4"/>
    <mergeCell ref="J4:L4"/>
    <mergeCell ref="A5:C5"/>
    <mergeCell ref="D5:F5"/>
    <mergeCell ref="G5:I5"/>
    <mergeCell ref="J5:L5"/>
  </mergeCells>
  <phoneticPr fontId="1" type="noConversion"/>
  <pageMargins left="0.7" right="0.7" top="0.75" bottom="0.75" header="0.3" footer="0.3"/>
  <pageSetup scale="9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4"/>
  <sheetViews>
    <sheetView workbookViewId="0">
      <selection activeCell="A2" sqref="A2:L2"/>
    </sheetView>
  </sheetViews>
  <sheetFormatPr defaultRowHeight="12.75"/>
  <cols>
    <col min="1" max="12" width="7.7109375" customWidth="1"/>
  </cols>
  <sheetData>
    <row r="1" spans="1:12" ht="27" customHeight="1">
      <c r="A1" s="422" t="s">
        <v>282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</row>
    <row r="2" spans="1:12" ht="21.75" customHeight="1">
      <c r="A2" s="423" t="s">
        <v>294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</row>
    <row r="3" spans="1:12" s="193" customFormat="1" ht="20.25" customHeight="1">
      <c r="A3" s="424" t="s">
        <v>283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</row>
    <row r="4" spans="1:12" s="193" customFormat="1">
      <c r="A4" s="425" t="s">
        <v>181</v>
      </c>
      <c r="B4" s="425"/>
      <c r="C4" s="425"/>
      <c r="D4" s="425" t="s">
        <v>182</v>
      </c>
      <c r="E4" s="425"/>
      <c r="F4" s="425"/>
      <c r="G4" s="425" t="s">
        <v>183</v>
      </c>
      <c r="H4" s="425"/>
      <c r="I4" s="425"/>
      <c r="J4" s="425" t="s">
        <v>184</v>
      </c>
      <c r="K4" s="425"/>
      <c r="L4" s="425"/>
    </row>
    <row r="5" spans="1:12" s="193" customFormat="1">
      <c r="A5" s="426" t="s">
        <v>68</v>
      </c>
      <c r="B5" s="427"/>
      <c r="C5" s="428"/>
      <c r="D5" s="426" t="s">
        <v>33</v>
      </c>
      <c r="E5" s="427"/>
      <c r="F5" s="428"/>
      <c r="G5" s="426" t="s">
        <v>68</v>
      </c>
      <c r="H5" s="427"/>
      <c r="I5" s="428"/>
      <c r="J5" s="426" t="s">
        <v>33</v>
      </c>
      <c r="K5" s="427"/>
      <c r="L5" s="428"/>
    </row>
    <row r="6" spans="1:12" s="193" customFormat="1" ht="15" customHeight="1">
      <c r="A6" s="426" t="s">
        <v>69</v>
      </c>
      <c r="B6" s="427"/>
      <c r="C6" s="428"/>
      <c r="D6" s="429" t="s">
        <v>233</v>
      </c>
      <c r="E6" s="430"/>
      <c r="F6" s="431"/>
      <c r="G6" s="426" t="s">
        <v>69</v>
      </c>
      <c r="H6" s="427"/>
      <c r="I6" s="428"/>
      <c r="J6" s="429" t="s">
        <v>233</v>
      </c>
      <c r="K6" s="430"/>
      <c r="L6" s="431"/>
    </row>
    <row r="7" spans="1:12" s="193" customFormat="1">
      <c r="A7" s="426" t="s">
        <v>166</v>
      </c>
      <c r="B7" s="427"/>
      <c r="C7" s="428"/>
      <c r="D7" s="426" t="s">
        <v>169</v>
      </c>
      <c r="E7" s="427"/>
      <c r="F7" s="428"/>
      <c r="G7" s="426" t="s">
        <v>166</v>
      </c>
      <c r="H7" s="427"/>
      <c r="I7" s="428"/>
      <c r="J7" s="426" t="s">
        <v>169</v>
      </c>
      <c r="K7" s="427"/>
      <c r="L7" s="428"/>
    </row>
    <row r="8" spans="1:12" s="197" customFormat="1" ht="14.25" customHeight="1">
      <c r="A8" s="432">
        <v>11</v>
      </c>
      <c r="B8" s="432"/>
      <c r="C8" s="432"/>
      <c r="D8" s="432">
        <v>11</v>
      </c>
      <c r="E8" s="432"/>
      <c r="F8" s="432"/>
      <c r="G8" s="432">
        <v>11</v>
      </c>
      <c r="H8" s="432"/>
      <c r="I8" s="432"/>
      <c r="J8" s="432">
        <v>11</v>
      </c>
      <c r="K8" s="432"/>
      <c r="L8" s="432"/>
    </row>
    <row r="9" spans="1:12" s="193" customFormat="1" ht="17.100000000000001" customHeight="1"/>
    <row r="10" spans="1:12" s="193" customFormat="1">
      <c r="A10" s="424" t="s">
        <v>284</v>
      </c>
      <c r="B10" s="424"/>
      <c r="C10" s="424"/>
      <c r="D10" s="424"/>
      <c r="E10" s="424"/>
      <c r="F10" s="424"/>
      <c r="G10" s="424"/>
      <c r="H10" s="424"/>
      <c r="I10" s="424"/>
      <c r="J10" s="424"/>
      <c r="K10" s="424"/>
      <c r="L10" s="424"/>
    </row>
    <row r="11" spans="1:12" s="193" customFormat="1">
      <c r="A11" s="425" t="s">
        <v>181</v>
      </c>
      <c r="B11" s="425"/>
      <c r="C11" s="425"/>
      <c r="D11" s="425" t="s">
        <v>182</v>
      </c>
      <c r="E11" s="425"/>
      <c r="F11" s="425"/>
      <c r="G11" s="425" t="s">
        <v>183</v>
      </c>
      <c r="H11" s="425"/>
      <c r="I11" s="425"/>
      <c r="J11" s="425" t="s">
        <v>184</v>
      </c>
      <c r="K11" s="425"/>
      <c r="L11" s="425"/>
    </row>
    <row r="12" spans="1:12" s="193" customFormat="1">
      <c r="A12" s="426" t="s">
        <v>68</v>
      </c>
      <c r="B12" s="427"/>
      <c r="C12" s="428"/>
      <c r="D12" s="426" t="s">
        <v>33</v>
      </c>
      <c r="E12" s="427"/>
      <c r="F12" s="428"/>
      <c r="G12" s="426" t="s">
        <v>68</v>
      </c>
      <c r="H12" s="427"/>
      <c r="I12" s="428"/>
      <c r="J12" s="426" t="s">
        <v>33</v>
      </c>
      <c r="K12" s="427"/>
      <c r="L12" s="428"/>
    </row>
    <row r="13" spans="1:12" s="193" customFormat="1" ht="14.25" customHeight="1">
      <c r="A13" s="426" t="s">
        <v>69</v>
      </c>
      <c r="B13" s="427"/>
      <c r="C13" s="428"/>
      <c r="D13" s="429" t="s">
        <v>233</v>
      </c>
      <c r="E13" s="430"/>
      <c r="F13" s="431"/>
      <c r="G13" s="426" t="s">
        <v>69</v>
      </c>
      <c r="H13" s="427"/>
      <c r="I13" s="428"/>
      <c r="J13" s="429" t="s">
        <v>233</v>
      </c>
      <c r="K13" s="430"/>
      <c r="L13" s="431"/>
    </row>
    <row r="14" spans="1:12" s="193" customFormat="1">
      <c r="A14" s="426" t="s">
        <v>166</v>
      </c>
      <c r="B14" s="427"/>
      <c r="C14" s="428"/>
      <c r="D14" s="426" t="s">
        <v>169</v>
      </c>
      <c r="E14" s="427"/>
      <c r="F14" s="428"/>
      <c r="G14" s="426" t="s">
        <v>166</v>
      </c>
      <c r="H14" s="427"/>
      <c r="I14" s="428"/>
      <c r="J14" s="426" t="s">
        <v>169</v>
      </c>
      <c r="K14" s="427"/>
      <c r="L14" s="428"/>
    </row>
    <row r="15" spans="1:12" s="197" customFormat="1">
      <c r="A15" s="432">
        <v>11</v>
      </c>
      <c r="B15" s="432"/>
      <c r="C15" s="432"/>
      <c r="D15" s="432">
        <v>11</v>
      </c>
      <c r="E15" s="432"/>
      <c r="F15" s="432"/>
      <c r="G15" s="432">
        <v>11</v>
      </c>
      <c r="H15" s="432"/>
      <c r="I15" s="432"/>
      <c r="J15" s="432">
        <v>11</v>
      </c>
      <c r="K15" s="432"/>
      <c r="L15" s="432"/>
    </row>
    <row r="16" spans="1:12" s="193" customFormat="1" ht="17.100000000000001" customHeight="1"/>
    <row r="17" spans="1:12" s="193" customFormat="1">
      <c r="A17" s="424" t="s">
        <v>285</v>
      </c>
      <c r="B17" s="424"/>
      <c r="C17" s="424"/>
      <c r="D17" s="424"/>
      <c r="E17" s="424"/>
      <c r="F17" s="424"/>
      <c r="G17" s="424"/>
      <c r="H17" s="424"/>
      <c r="I17" s="424"/>
      <c r="J17" s="424"/>
      <c r="K17" s="424"/>
      <c r="L17" s="424"/>
    </row>
    <row r="18" spans="1:12" s="193" customFormat="1">
      <c r="A18" s="425" t="s">
        <v>181</v>
      </c>
      <c r="B18" s="425"/>
      <c r="C18" s="425"/>
      <c r="D18" s="425" t="s">
        <v>182</v>
      </c>
      <c r="E18" s="425"/>
      <c r="F18" s="425"/>
      <c r="G18" s="425" t="s">
        <v>183</v>
      </c>
      <c r="H18" s="425"/>
      <c r="I18" s="425"/>
      <c r="J18" s="425" t="s">
        <v>184</v>
      </c>
      <c r="K18" s="425"/>
      <c r="L18" s="425"/>
    </row>
    <row r="19" spans="1:12" s="193" customFormat="1">
      <c r="A19" s="426" t="s">
        <v>68</v>
      </c>
      <c r="B19" s="427"/>
      <c r="C19" s="428"/>
      <c r="D19" s="426" t="s">
        <v>33</v>
      </c>
      <c r="E19" s="427"/>
      <c r="F19" s="428"/>
      <c r="G19" s="426" t="s">
        <v>68</v>
      </c>
      <c r="H19" s="427"/>
      <c r="I19" s="428"/>
      <c r="J19" s="426" t="s">
        <v>33</v>
      </c>
      <c r="K19" s="427"/>
      <c r="L19" s="428"/>
    </row>
    <row r="20" spans="1:12" s="193" customFormat="1" ht="14.25" customHeight="1">
      <c r="A20" s="426" t="s">
        <v>69</v>
      </c>
      <c r="B20" s="427"/>
      <c r="C20" s="428"/>
      <c r="D20" s="429" t="s">
        <v>233</v>
      </c>
      <c r="E20" s="430"/>
      <c r="F20" s="431"/>
      <c r="G20" s="426" t="s">
        <v>69</v>
      </c>
      <c r="H20" s="427"/>
      <c r="I20" s="428"/>
      <c r="J20" s="429" t="s">
        <v>233</v>
      </c>
      <c r="K20" s="430"/>
      <c r="L20" s="431"/>
    </row>
    <row r="21" spans="1:12" s="193" customFormat="1">
      <c r="A21" s="426" t="s">
        <v>166</v>
      </c>
      <c r="B21" s="427"/>
      <c r="C21" s="428"/>
      <c r="D21" s="426" t="s">
        <v>169</v>
      </c>
      <c r="E21" s="427"/>
      <c r="F21" s="428"/>
      <c r="G21" s="426" t="s">
        <v>166</v>
      </c>
      <c r="H21" s="427"/>
      <c r="I21" s="428"/>
      <c r="J21" s="426" t="s">
        <v>169</v>
      </c>
      <c r="K21" s="427"/>
      <c r="L21" s="428"/>
    </row>
    <row r="22" spans="1:12" s="197" customFormat="1">
      <c r="A22" s="432">
        <v>11</v>
      </c>
      <c r="B22" s="432"/>
      <c r="C22" s="432"/>
      <c r="D22" s="432">
        <v>11</v>
      </c>
      <c r="E22" s="432"/>
      <c r="F22" s="432"/>
      <c r="G22" s="432">
        <v>11</v>
      </c>
      <c r="H22" s="432"/>
      <c r="I22" s="432"/>
      <c r="J22" s="432">
        <v>11</v>
      </c>
      <c r="K22" s="432"/>
      <c r="L22" s="432"/>
    </row>
    <row r="23" spans="1:12" s="193" customFormat="1" ht="17.100000000000001" customHeight="1">
      <c r="B23" s="197"/>
    </row>
    <row r="24" spans="1:12" s="193" customFormat="1" ht="10.5" customHeight="1">
      <c r="A24" s="424" t="s">
        <v>286</v>
      </c>
      <c r="B24" s="424"/>
      <c r="C24" s="424"/>
      <c r="D24" s="424"/>
      <c r="E24" s="424"/>
      <c r="F24" s="424"/>
      <c r="G24" s="424"/>
      <c r="H24" s="424"/>
      <c r="I24" s="424"/>
      <c r="J24" s="424"/>
      <c r="K24" s="424"/>
      <c r="L24" s="424"/>
    </row>
    <row r="25" spans="1:12" s="193" customFormat="1">
      <c r="A25" s="433" t="s">
        <v>181</v>
      </c>
      <c r="B25" s="434"/>
      <c r="C25" s="435"/>
      <c r="D25" s="425" t="s">
        <v>182</v>
      </c>
      <c r="E25" s="425"/>
      <c r="F25" s="425"/>
      <c r="G25" s="425" t="s">
        <v>183</v>
      </c>
      <c r="H25" s="425"/>
      <c r="I25" s="425"/>
      <c r="J25" s="425" t="s">
        <v>184</v>
      </c>
      <c r="K25" s="425"/>
      <c r="L25" s="425"/>
    </row>
    <row r="26" spans="1:12" s="193" customFormat="1">
      <c r="A26" s="426" t="s">
        <v>33</v>
      </c>
      <c r="B26" s="427"/>
      <c r="C26" s="428"/>
      <c r="D26" s="426" t="s">
        <v>239</v>
      </c>
      <c r="E26" s="427"/>
      <c r="F26" s="428"/>
      <c r="G26" s="426" t="s">
        <v>33</v>
      </c>
      <c r="H26" s="427"/>
      <c r="I26" s="428"/>
      <c r="J26" s="426" t="s">
        <v>239</v>
      </c>
      <c r="K26" s="427"/>
      <c r="L26" s="428"/>
    </row>
    <row r="27" spans="1:12" s="193" customFormat="1" ht="12.75" customHeight="1">
      <c r="A27" s="429" t="s">
        <v>233</v>
      </c>
      <c r="B27" s="430"/>
      <c r="C27" s="431"/>
      <c r="D27" s="429" t="s">
        <v>240</v>
      </c>
      <c r="E27" s="430"/>
      <c r="F27" s="431"/>
      <c r="G27" s="429" t="s">
        <v>233</v>
      </c>
      <c r="H27" s="430"/>
      <c r="I27" s="431"/>
      <c r="J27" s="429" t="s">
        <v>240</v>
      </c>
      <c r="K27" s="430"/>
      <c r="L27" s="431"/>
    </row>
    <row r="28" spans="1:12" s="193" customFormat="1">
      <c r="A28" s="426" t="s">
        <v>169</v>
      </c>
      <c r="B28" s="427"/>
      <c r="C28" s="428"/>
      <c r="D28" s="426" t="s">
        <v>241</v>
      </c>
      <c r="E28" s="427"/>
      <c r="F28" s="428"/>
      <c r="G28" s="426" t="s">
        <v>169</v>
      </c>
      <c r="H28" s="427"/>
      <c r="I28" s="428"/>
      <c r="J28" s="426" t="s">
        <v>241</v>
      </c>
      <c r="K28" s="427"/>
      <c r="L28" s="428"/>
    </row>
    <row r="29" spans="1:12" s="197" customFormat="1">
      <c r="A29" s="432">
        <v>10</v>
      </c>
      <c r="B29" s="432"/>
      <c r="C29" s="432"/>
      <c r="D29" s="432">
        <v>10</v>
      </c>
      <c r="E29" s="432"/>
      <c r="F29" s="432"/>
      <c r="G29" s="432">
        <v>10</v>
      </c>
      <c r="H29" s="432"/>
      <c r="I29" s="432"/>
      <c r="J29" s="432">
        <v>10</v>
      </c>
      <c r="K29" s="432"/>
      <c r="L29" s="432"/>
    </row>
    <row r="30" spans="1:12" s="193" customFormat="1" ht="17.100000000000001" customHeight="1"/>
    <row r="31" spans="1:12" s="193" customFormat="1">
      <c r="A31" s="424" t="s">
        <v>287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</row>
    <row r="32" spans="1:12" s="193" customFormat="1">
      <c r="A32" s="425" t="s">
        <v>181</v>
      </c>
      <c r="B32" s="425"/>
      <c r="C32" s="425"/>
      <c r="D32" s="425" t="s">
        <v>182</v>
      </c>
      <c r="E32" s="425"/>
      <c r="F32" s="425"/>
      <c r="G32" s="425" t="s">
        <v>183</v>
      </c>
      <c r="H32" s="425"/>
      <c r="I32" s="425"/>
      <c r="J32" s="425" t="s">
        <v>184</v>
      </c>
      <c r="K32" s="425"/>
      <c r="L32" s="425"/>
    </row>
    <row r="33" spans="1:12" s="193" customFormat="1">
      <c r="A33" s="426" t="s">
        <v>33</v>
      </c>
      <c r="B33" s="427"/>
      <c r="C33" s="428"/>
      <c r="D33" s="426" t="s">
        <v>239</v>
      </c>
      <c r="E33" s="427"/>
      <c r="F33" s="428"/>
      <c r="G33" s="426" t="s">
        <v>33</v>
      </c>
      <c r="H33" s="427"/>
      <c r="I33" s="428"/>
      <c r="J33" s="426" t="s">
        <v>239</v>
      </c>
      <c r="K33" s="427"/>
      <c r="L33" s="428"/>
    </row>
    <row r="34" spans="1:12" s="193" customFormat="1">
      <c r="A34" s="429" t="s">
        <v>233</v>
      </c>
      <c r="B34" s="430"/>
      <c r="C34" s="431"/>
      <c r="D34" s="429" t="s">
        <v>240</v>
      </c>
      <c r="E34" s="430"/>
      <c r="F34" s="431"/>
      <c r="G34" s="429" t="s">
        <v>233</v>
      </c>
      <c r="H34" s="430"/>
      <c r="I34" s="431"/>
      <c r="J34" s="429" t="s">
        <v>240</v>
      </c>
      <c r="K34" s="430"/>
      <c r="L34" s="431"/>
    </row>
    <row r="35" spans="1:12" s="193" customFormat="1">
      <c r="A35" s="426" t="s">
        <v>169</v>
      </c>
      <c r="B35" s="427"/>
      <c r="C35" s="428"/>
      <c r="D35" s="426" t="s">
        <v>241</v>
      </c>
      <c r="E35" s="427"/>
      <c r="F35" s="428"/>
      <c r="G35" s="426" t="s">
        <v>169</v>
      </c>
      <c r="H35" s="427"/>
      <c r="I35" s="428"/>
      <c r="J35" s="426" t="s">
        <v>241</v>
      </c>
      <c r="K35" s="427"/>
      <c r="L35" s="428"/>
    </row>
    <row r="36" spans="1:12" s="197" customFormat="1">
      <c r="A36" s="432">
        <v>10</v>
      </c>
      <c r="B36" s="432"/>
      <c r="C36" s="432"/>
      <c r="D36" s="432">
        <v>10</v>
      </c>
      <c r="E36" s="432"/>
      <c r="F36" s="432"/>
      <c r="G36" s="432">
        <v>10</v>
      </c>
      <c r="H36" s="432"/>
      <c r="I36" s="432"/>
      <c r="J36" s="432">
        <v>10</v>
      </c>
      <c r="K36" s="432"/>
      <c r="L36" s="432"/>
    </row>
    <row r="37" spans="1:12" s="193" customFormat="1" ht="9" customHeight="1"/>
    <row r="38" spans="1:12" s="193" customFormat="1" hidden="1">
      <c r="A38" s="441" t="s">
        <v>188</v>
      </c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</row>
    <row r="39" spans="1:12" s="193" customFormat="1" hidden="1">
      <c r="A39" s="439" t="s">
        <v>181</v>
      </c>
      <c r="B39" s="439"/>
      <c r="C39" s="439" t="s">
        <v>182</v>
      </c>
      <c r="D39" s="439"/>
      <c r="E39" s="439" t="s">
        <v>183</v>
      </c>
      <c r="F39" s="439"/>
      <c r="G39" s="439" t="s">
        <v>184</v>
      </c>
      <c r="H39" s="439"/>
      <c r="I39" s="439" t="s">
        <v>189</v>
      </c>
      <c r="J39" s="439"/>
      <c r="K39" s="439" t="s">
        <v>190</v>
      </c>
      <c r="L39" s="439"/>
    </row>
    <row r="40" spans="1:12" s="193" customFormat="1" hidden="1">
      <c r="A40" s="440"/>
      <c r="B40" s="440"/>
      <c r="C40" s="440"/>
      <c r="D40" s="440"/>
      <c r="E40" s="440"/>
      <c r="F40" s="440"/>
      <c r="G40" s="440"/>
      <c r="H40" s="440"/>
      <c r="I40" s="440"/>
      <c r="J40" s="440"/>
      <c r="K40" s="440"/>
      <c r="L40" s="440"/>
    </row>
    <row r="41" spans="1:12" s="193" customFormat="1" ht="26.25" hidden="1" customHeight="1">
      <c r="A41" s="429"/>
      <c r="B41" s="431"/>
      <c r="C41" s="426"/>
      <c r="D41" s="428"/>
      <c r="E41" s="429"/>
      <c r="F41" s="431"/>
      <c r="G41" s="426"/>
      <c r="H41" s="428"/>
      <c r="I41" s="429"/>
      <c r="J41" s="431"/>
      <c r="K41" s="426"/>
      <c r="L41" s="428"/>
    </row>
    <row r="42" spans="1:12" s="193" customFormat="1" hidden="1">
      <c r="A42" s="439"/>
      <c r="B42" s="439"/>
      <c r="C42" s="439"/>
      <c r="D42" s="439"/>
      <c r="E42" s="439"/>
      <c r="F42" s="439"/>
      <c r="G42" s="439"/>
      <c r="H42" s="439"/>
      <c r="I42" s="439"/>
      <c r="J42" s="439"/>
      <c r="K42" s="439"/>
      <c r="L42" s="439"/>
    </row>
    <row r="43" spans="1:12" s="193" customFormat="1" hidden="1">
      <c r="A43" s="425">
        <v>5</v>
      </c>
      <c r="B43" s="425"/>
      <c r="C43" s="425">
        <v>5</v>
      </c>
      <c r="D43" s="425"/>
      <c r="E43" s="425">
        <v>5</v>
      </c>
      <c r="F43" s="425"/>
      <c r="G43" s="425">
        <v>5</v>
      </c>
      <c r="H43" s="425"/>
      <c r="I43" s="425">
        <v>5</v>
      </c>
      <c r="J43" s="425"/>
      <c r="K43" s="425">
        <v>5</v>
      </c>
      <c r="L43" s="425"/>
    </row>
    <row r="44" spans="1:12" s="193" customFormat="1" hidden="1"/>
    <row r="45" spans="1:12" s="193" customFormat="1" hidden="1">
      <c r="A45" s="441" t="s">
        <v>191</v>
      </c>
      <c r="B45" s="441"/>
      <c r="C45" s="441"/>
      <c r="D45" s="441"/>
      <c r="E45" s="441"/>
      <c r="F45" s="441"/>
      <c r="G45" s="441"/>
      <c r="H45" s="441"/>
      <c r="I45" s="441"/>
      <c r="J45" s="441"/>
      <c r="K45" s="441"/>
      <c r="L45" s="441"/>
    </row>
    <row r="46" spans="1:12" s="193" customFormat="1" hidden="1">
      <c r="A46" s="439" t="s">
        <v>181</v>
      </c>
      <c r="B46" s="439"/>
      <c r="C46" s="439" t="s">
        <v>182</v>
      </c>
      <c r="D46" s="439"/>
      <c r="E46" s="439" t="s">
        <v>183</v>
      </c>
      <c r="F46" s="439"/>
      <c r="G46" s="439" t="s">
        <v>184</v>
      </c>
      <c r="H46" s="439"/>
      <c r="I46" s="439" t="s">
        <v>189</v>
      </c>
      <c r="J46" s="439"/>
      <c r="K46" s="439" t="s">
        <v>190</v>
      </c>
      <c r="L46" s="439"/>
    </row>
    <row r="47" spans="1:12" s="193" customFormat="1" hidden="1">
      <c r="A47" s="440"/>
      <c r="B47" s="440"/>
      <c r="C47" s="440"/>
      <c r="D47" s="440"/>
      <c r="E47" s="440"/>
      <c r="F47" s="440"/>
      <c r="G47" s="440"/>
      <c r="H47" s="440"/>
      <c r="I47" s="440"/>
      <c r="J47" s="440"/>
      <c r="K47" s="440"/>
      <c r="L47" s="440"/>
    </row>
    <row r="48" spans="1:12" s="193" customFormat="1" hidden="1">
      <c r="A48" s="429"/>
      <c r="B48" s="431"/>
      <c r="C48" s="426"/>
      <c r="D48" s="428"/>
      <c r="E48" s="429"/>
      <c r="F48" s="431"/>
      <c r="G48" s="426"/>
      <c r="H48" s="428"/>
      <c r="I48" s="429"/>
      <c r="J48" s="431"/>
      <c r="K48" s="426"/>
      <c r="L48" s="428"/>
    </row>
    <row r="49" spans="1:12" s="193" customFormat="1" hidden="1">
      <c r="A49" s="439"/>
      <c r="B49" s="439"/>
      <c r="C49" s="439"/>
      <c r="D49" s="439"/>
      <c r="E49" s="439"/>
      <c r="F49" s="439"/>
      <c r="G49" s="439"/>
      <c r="H49" s="439"/>
      <c r="I49" s="439"/>
      <c r="J49" s="439"/>
      <c r="K49" s="439"/>
      <c r="L49" s="439"/>
    </row>
    <row r="50" spans="1:12" s="193" customFormat="1" hidden="1">
      <c r="A50" s="425">
        <v>5</v>
      </c>
      <c r="B50" s="425"/>
      <c r="C50" s="425">
        <v>5</v>
      </c>
      <c r="D50" s="425"/>
      <c r="E50" s="425">
        <v>5</v>
      </c>
      <c r="F50" s="425"/>
      <c r="G50" s="425">
        <v>5</v>
      </c>
      <c r="H50" s="425"/>
      <c r="I50" s="425">
        <v>5</v>
      </c>
      <c r="J50" s="425"/>
      <c r="K50" s="425">
        <v>5</v>
      </c>
      <c r="L50" s="425"/>
    </row>
    <row r="51" spans="1:12" s="193" customFormat="1" ht="23.25" customHeight="1">
      <c r="A51" s="442" t="s">
        <v>288</v>
      </c>
      <c r="B51" s="442"/>
      <c r="C51" s="442"/>
      <c r="D51" s="442"/>
      <c r="E51" s="442"/>
      <c r="F51" s="442"/>
      <c r="G51" s="442"/>
      <c r="H51" s="442"/>
      <c r="I51" s="442"/>
      <c r="J51" s="442"/>
      <c r="K51" s="442"/>
      <c r="L51" s="442"/>
    </row>
    <row r="52" spans="1:12" s="193" customFormat="1">
      <c r="A52" s="439" t="s">
        <v>181</v>
      </c>
      <c r="B52" s="439"/>
      <c r="C52" s="439" t="s">
        <v>182</v>
      </c>
      <c r="D52" s="439"/>
      <c r="E52" s="439" t="s">
        <v>183</v>
      </c>
      <c r="F52" s="439"/>
      <c r="G52" s="439" t="s">
        <v>184</v>
      </c>
      <c r="H52" s="439"/>
      <c r="I52" s="439" t="s">
        <v>189</v>
      </c>
      <c r="J52" s="439"/>
      <c r="K52" s="439" t="s">
        <v>190</v>
      </c>
      <c r="L52" s="439"/>
    </row>
    <row r="53" spans="1:12" s="193" customFormat="1">
      <c r="A53" s="440" t="s">
        <v>243</v>
      </c>
      <c r="B53" s="440"/>
      <c r="C53" s="440" t="s">
        <v>245</v>
      </c>
      <c r="D53" s="440"/>
      <c r="E53" s="440" t="s">
        <v>243</v>
      </c>
      <c r="F53" s="440"/>
      <c r="G53" s="440" t="s">
        <v>245</v>
      </c>
      <c r="H53" s="440"/>
      <c r="I53" s="440" t="s">
        <v>243</v>
      </c>
      <c r="J53" s="440"/>
      <c r="K53" s="440" t="s">
        <v>245</v>
      </c>
      <c r="L53" s="440"/>
    </row>
    <row r="54" spans="1:12" s="193" customFormat="1">
      <c r="A54" s="426" t="s">
        <v>244</v>
      </c>
      <c r="B54" s="428"/>
      <c r="C54" s="426" t="s">
        <v>246</v>
      </c>
      <c r="D54" s="428"/>
      <c r="E54" s="426" t="s">
        <v>244</v>
      </c>
      <c r="F54" s="428"/>
      <c r="G54" s="426" t="s">
        <v>246</v>
      </c>
      <c r="H54" s="428"/>
      <c r="I54" s="426" t="s">
        <v>244</v>
      </c>
      <c r="J54" s="428"/>
      <c r="K54" s="426" t="s">
        <v>246</v>
      </c>
      <c r="L54" s="428"/>
    </row>
    <row r="55" spans="1:12" s="193" customFormat="1">
      <c r="A55" s="439" t="s">
        <v>193</v>
      </c>
      <c r="B55" s="439"/>
      <c r="C55" s="439" t="s">
        <v>247</v>
      </c>
      <c r="D55" s="439"/>
      <c r="E55" s="439" t="s">
        <v>193</v>
      </c>
      <c r="F55" s="439"/>
      <c r="G55" s="439" t="s">
        <v>247</v>
      </c>
      <c r="H55" s="439"/>
      <c r="I55" s="439" t="s">
        <v>193</v>
      </c>
      <c r="J55" s="439"/>
      <c r="K55" s="439" t="s">
        <v>247</v>
      </c>
      <c r="L55" s="439"/>
    </row>
    <row r="56" spans="1:12" s="197" customFormat="1">
      <c r="A56" s="432">
        <v>5</v>
      </c>
      <c r="B56" s="432"/>
      <c r="C56" s="432">
        <v>5</v>
      </c>
      <c r="D56" s="432"/>
      <c r="E56" s="432">
        <v>5</v>
      </c>
      <c r="F56" s="432"/>
      <c r="G56" s="432">
        <v>5</v>
      </c>
      <c r="H56" s="432"/>
      <c r="I56" s="432">
        <v>5</v>
      </c>
      <c r="J56" s="432"/>
      <c r="K56" s="432">
        <v>5</v>
      </c>
      <c r="L56" s="432"/>
    </row>
    <row r="57" spans="1:12" s="193" customFormat="1">
      <c r="A57" s="195"/>
      <c r="B57" s="195"/>
      <c r="C57" s="195"/>
      <c r="D57" s="195"/>
      <c r="E57" s="195"/>
      <c r="F57" s="195"/>
      <c r="G57" s="195"/>
      <c r="H57" s="195"/>
      <c r="I57" s="195"/>
      <c r="J57" s="195"/>
      <c r="K57" s="195"/>
      <c r="L57" s="195"/>
    </row>
    <row r="58" spans="1:12" s="193" customFormat="1" ht="17.100000000000001" customHeight="1">
      <c r="A58" s="442" t="s">
        <v>289</v>
      </c>
      <c r="B58" s="442"/>
      <c r="C58" s="442"/>
      <c r="D58" s="442"/>
      <c r="E58" s="442"/>
      <c r="F58" s="442"/>
      <c r="G58" s="442"/>
      <c r="H58" s="442"/>
      <c r="I58" s="442"/>
      <c r="J58" s="442"/>
      <c r="K58" s="442"/>
      <c r="L58" s="442"/>
    </row>
    <row r="59" spans="1:12" s="193" customFormat="1">
      <c r="A59" s="433" t="s">
        <v>181</v>
      </c>
      <c r="B59" s="434"/>
      <c r="C59" s="435"/>
      <c r="D59" s="433" t="s">
        <v>182</v>
      </c>
      <c r="E59" s="434"/>
      <c r="F59" s="435"/>
      <c r="G59" s="433" t="s">
        <v>183</v>
      </c>
      <c r="H59" s="434"/>
      <c r="I59" s="435"/>
      <c r="J59" s="433" t="s">
        <v>184</v>
      </c>
      <c r="K59" s="434"/>
      <c r="L59" s="435"/>
    </row>
    <row r="60" spans="1:12" s="193" customFormat="1">
      <c r="A60" s="426" t="s">
        <v>33</v>
      </c>
      <c r="B60" s="427"/>
      <c r="C60" s="428"/>
      <c r="D60" s="426" t="s">
        <v>192</v>
      </c>
      <c r="E60" s="427"/>
      <c r="F60" s="428"/>
      <c r="G60" s="426" t="s">
        <v>33</v>
      </c>
      <c r="H60" s="427"/>
      <c r="I60" s="428"/>
      <c r="J60" s="426" t="s">
        <v>192</v>
      </c>
      <c r="K60" s="427"/>
      <c r="L60" s="428"/>
    </row>
    <row r="61" spans="1:12" s="193" customFormat="1">
      <c r="A61" s="429" t="s">
        <v>233</v>
      </c>
      <c r="B61" s="430"/>
      <c r="C61" s="431"/>
      <c r="D61" s="426" t="s">
        <v>242</v>
      </c>
      <c r="E61" s="427"/>
      <c r="F61" s="428"/>
      <c r="G61" s="429" t="s">
        <v>233</v>
      </c>
      <c r="H61" s="430"/>
      <c r="I61" s="431"/>
      <c r="J61" s="426" t="s">
        <v>242</v>
      </c>
      <c r="K61" s="427"/>
      <c r="L61" s="428"/>
    </row>
    <row r="62" spans="1:12" s="193" customFormat="1">
      <c r="A62" s="426" t="s">
        <v>169</v>
      </c>
      <c r="B62" s="427"/>
      <c r="C62" s="428"/>
      <c r="D62" s="426" t="s">
        <v>193</v>
      </c>
      <c r="E62" s="427"/>
      <c r="F62" s="428"/>
      <c r="G62" s="426" t="s">
        <v>169</v>
      </c>
      <c r="H62" s="427"/>
      <c r="I62" s="428"/>
      <c r="J62" s="426" t="s">
        <v>193</v>
      </c>
      <c r="K62" s="427"/>
      <c r="L62" s="428"/>
    </row>
    <row r="63" spans="1:12" s="197" customFormat="1">
      <c r="A63" s="432">
        <v>11</v>
      </c>
      <c r="B63" s="432"/>
      <c r="C63" s="432"/>
      <c r="D63" s="432">
        <v>11</v>
      </c>
      <c r="E63" s="432"/>
      <c r="F63" s="432"/>
      <c r="G63" s="432">
        <v>11</v>
      </c>
      <c r="H63" s="432"/>
      <c r="I63" s="432"/>
      <c r="J63" s="432">
        <v>11</v>
      </c>
      <c r="K63" s="432"/>
      <c r="L63" s="432"/>
    </row>
    <row r="64" spans="1:12" s="193" customFormat="1">
      <c r="A64" s="195"/>
      <c r="B64" s="195"/>
      <c r="C64" s="195"/>
      <c r="D64" s="195"/>
      <c r="E64" s="195"/>
      <c r="F64" s="195"/>
      <c r="G64" s="195"/>
      <c r="H64" s="195"/>
      <c r="I64" s="195"/>
      <c r="J64" s="195"/>
      <c r="K64" s="195"/>
      <c r="L64" s="195"/>
    </row>
    <row r="65" spans="1:12" s="193" customFormat="1">
      <c r="A65" s="195"/>
      <c r="B65" s="195"/>
      <c r="C65" s="195"/>
      <c r="D65" s="195"/>
      <c r="E65" s="195"/>
      <c r="F65" s="195"/>
      <c r="G65" s="195"/>
      <c r="H65" s="195"/>
      <c r="I65" s="195"/>
      <c r="J65" s="195"/>
      <c r="K65" s="195"/>
      <c r="L65" s="195"/>
    </row>
    <row r="66" spans="1:12" s="193" customFormat="1" ht="17.100000000000001" customHeight="1"/>
    <row r="67" spans="1:12" s="193" customFormat="1">
      <c r="A67" s="424" t="s">
        <v>290</v>
      </c>
      <c r="B67" s="424"/>
      <c r="C67" s="424"/>
      <c r="D67" s="424"/>
      <c r="E67" s="424"/>
      <c r="F67" s="424"/>
      <c r="G67" s="424"/>
      <c r="H67" s="424"/>
      <c r="I67" s="424"/>
      <c r="J67" s="424"/>
      <c r="K67" s="424"/>
      <c r="L67" s="424"/>
    </row>
    <row r="68" spans="1:12" s="193" customFormat="1">
      <c r="A68" s="425" t="s">
        <v>181</v>
      </c>
      <c r="B68" s="425"/>
      <c r="C68" s="425"/>
      <c r="D68" s="425" t="s">
        <v>182</v>
      </c>
      <c r="E68" s="425"/>
      <c r="F68" s="425"/>
      <c r="G68" s="425" t="s">
        <v>183</v>
      </c>
      <c r="H68" s="425"/>
      <c r="I68" s="425"/>
      <c r="J68" s="425" t="s">
        <v>184</v>
      </c>
      <c r="K68" s="425"/>
      <c r="L68" s="425"/>
    </row>
    <row r="69" spans="1:12" s="193" customFormat="1">
      <c r="A69" s="426" t="s">
        <v>33</v>
      </c>
      <c r="B69" s="427"/>
      <c r="C69" s="428"/>
      <c r="D69" s="426" t="s">
        <v>239</v>
      </c>
      <c r="E69" s="427"/>
      <c r="F69" s="428"/>
      <c r="G69" s="426" t="s">
        <v>33</v>
      </c>
      <c r="H69" s="427"/>
      <c r="I69" s="428"/>
      <c r="J69" s="426" t="s">
        <v>239</v>
      </c>
      <c r="K69" s="427"/>
      <c r="L69" s="428"/>
    </row>
    <row r="70" spans="1:12" s="193" customFormat="1">
      <c r="A70" s="429" t="s">
        <v>233</v>
      </c>
      <c r="B70" s="430"/>
      <c r="C70" s="431"/>
      <c r="D70" s="429" t="s">
        <v>240</v>
      </c>
      <c r="E70" s="430"/>
      <c r="F70" s="431"/>
      <c r="G70" s="429" t="s">
        <v>233</v>
      </c>
      <c r="H70" s="430"/>
      <c r="I70" s="431"/>
      <c r="J70" s="429" t="s">
        <v>240</v>
      </c>
      <c r="K70" s="430"/>
      <c r="L70" s="431"/>
    </row>
    <row r="71" spans="1:12" s="193" customFormat="1">
      <c r="A71" s="426" t="s">
        <v>169</v>
      </c>
      <c r="B71" s="427"/>
      <c r="C71" s="428"/>
      <c r="D71" s="426" t="s">
        <v>178</v>
      </c>
      <c r="E71" s="427"/>
      <c r="F71" s="428"/>
      <c r="G71" s="426" t="s">
        <v>169</v>
      </c>
      <c r="H71" s="427"/>
      <c r="I71" s="428"/>
      <c r="J71" s="426" t="s">
        <v>178</v>
      </c>
      <c r="K71" s="427"/>
      <c r="L71" s="428"/>
    </row>
    <row r="72" spans="1:12" s="197" customFormat="1">
      <c r="A72" s="432">
        <v>11</v>
      </c>
      <c r="B72" s="432"/>
      <c r="C72" s="432"/>
      <c r="D72" s="432">
        <v>11</v>
      </c>
      <c r="E72" s="432"/>
      <c r="F72" s="432"/>
      <c r="G72" s="432">
        <v>8</v>
      </c>
      <c r="H72" s="432"/>
      <c r="I72" s="432"/>
      <c r="J72" s="432">
        <v>11</v>
      </c>
      <c r="K72" s="432"/>
      <c r="L72" s="432"/>
    </row>
    <row r="73" spans="1:12" s="193" customFormat="1" ht="17.100000000000001" customHeight="1"/>
    <row r="74" spans="1:12" s="193" customFormat="1" ht="18.75" customHeight="1">
      <c r="A74" s="424" t="s">
        <v>291</v>
      </c>
      <c r="B74" s="424"/>
      <c r="C74" s="424"/>
      <c r="D74" s="424"/>
      <c r="E74" s="424"/>
      <c r="F74" s="424"/>
      <c r="G74" s="424"/>
      <c r="H74" s="424"/>
      <c r="I74" s="424"/>
      <c r="J74" s="424"/>
      <c r="K74" s="424"/>
      <c r="L74" s="424"/>
    </row>
    <row r="75" spans="1:12" s="193" customFormat="1">
      <c r="A75" s="425" t="s">
        <v>181</v>
      </c>
      <c r="B75" s="425"/>
      <c r="C75" s="425"/>
      <c r="D75" s="425" t="s">
        <v>182</v>
      </c>
      <c r="E75" s="425"/>
      <c r="F75" s="425"/>
      <c r="G75" s="425" t="s">
        <v>183</v>
      </c>
      <c r="H75" s="425"/>
      <c r="I75" s="425"/>
      <c r="J75" s="425" t="s">
        <v>184</v>
      </c>
      <c r="K75" s="425"/>
      <c r="L75" s="425"/>
    </row>
    <row r="76" spans="1:12" s="193" customFormat="1">
      <c r="A76" s="426" t="s">
        <v>239</v>
      </c>
      <c r="B76" s="427"/>
      <c r="C76" s="428"/>
      <c r="D76" s="426" t="s">
        <v>192</v>
      </c>
      <c r="E76" s="427"/>
      <c r="F76" s="428"/>
      <c r="G76" s="426" t="s">
        <v>239</v>
      </c>
      <c r="H76" s="427"/>
      <c r="I76" s="428"/>
      <c r="J76" s="426" t="s">
        <v>192</v>
      </c>
      <c r="K76" s="427"/>
      <c r="L76" s="428"/>
    </row>
    <row r="77" spans="1:12" s="193" customFormat="1">
      <c r="A77" s="429" t="s">
        <v>240</v>
      </c>
      <c r="B77" s="430"/>
      <c r="C77" s="431"/>
      <c r="D77" s="426" t="s">
        <v>242</v>
      </c>
      <c r="E77" s="427"/>
      <c r="F77" s="428"/>
      <c r="G77" s="429" t="s">
        <v>240</v>
      </c>
      <c r="H77" s="430"/>
      <c r="I77" s="431"/>
      <c r="J77" s="426" t="s">
        <v>242</v>
      </c>
      <c r="K77" s="427"/>
      <c r="L77" s="428"/>
    </row>
    <row r="78" spans="1:12" s="193" customFormat="1">
      <c r="A78" s="446" t="s">
        <v>178</v>
      </c>
      <c r="B78" s="424"/>
      <c r="C78" s="445"/>
      <c r="D78" s="426" t="s">
        <v>173</v>
      </c>
      <c r="E78" s="427"/>
      <c r="F78" s="428"/>
      <c r="G78" s="446" t="s">
        <v>241</v>
      </c>
      <c r="H78" s="424"/>
      <c r="I78" s="445"/>
      <c r="J78" s="426" t="s">
        <v>173</v>
      </c>
      <c r="K78" s="427"/>
      <c r="L78" s="428"/>
    </row>
    <row r="79" spans="1:12" s="193" customFormat="1">
      <c r="A79" s="432">
        <v>6</v>
      </c>
      <c r="B79" s="432"/>
      <c r="C79" s="432"/>
      <c r="D79" s="432">
        <v>10</v>
      </c>
      <c r="E79" s="432"/>
      <c r="F79" s="432"/>
      <c r="G79" s="432">
        <v>8</v>
      </c>
      <c r="H79" s="432"/>
      <c r="I79" s="432"/>
      <c r="J79" s="432">
        <v>10</v>
      </c>
      <c r="K79" s="432"/>
      <c r="L79" s="432"/>
    </row>
    <row r="80" spans="1:12" s="193" customFormat="1" ht="11.25" customHeight="1"/>
    <row r="81" spans="1:12" s="193" customFormat="1" ht="23.25" customHeight="1">
      <c r="A81" s="442" t="s">
        <v>293</v>
      </c>
      <c r="B81" s="442"/>
      <c r="C81" s="442"/>
      <c r="D81" s="442"/>
      <c r="E81" s="442"/>
      <c r="F81" s="442"/>
      <c r="G81" s="442"/>
      <c r="H81" s="442"/>
      <c r="I81" s="442"/>
      <c r="J81" s="442"/>
      <c r="K81" s="442"/>
      <c r="L81" s="442"/>
    </row>
    <row r="82" spans="1:12" s="193" customFormat="1">
      <c r="A82" s="439" t="s">
        <v>181</v>
      </c>
      <c r="B82" s="439"/>
      <c r="C82" s="439" t="s">
        <v>182</v>
      </c>
      <c r="D82" s="439"/>
      <c r="E82" s="439" t="s">
        <v>183</v>
      </c>
      <c r="F82" s="439"/>
      <c r="G82" s="439" t="s">
        <v>184</v>
      </c>
      <c r="H82" s="439"/>
      <c r="I82" s="439" t="s">
        <v>189</v>
      </c>
      <c r="J82" s="439"/>
      <c r="K82" s="439" t="s">
        <v>190</v>
      </c>
      <c r="L82" s="439"/>
    </row>
    <row r="83" spans="1:12" s="193" customFormat="1">
      <c r="A83" s="440" t="s">
        <v>234</v>
      </c>
      <c r="B83" s="440"/>
      <c r="C83" s="440" t="s">
        <v>243</v>
      </c>
      <c r="D83" s="440"/>
      <c r="E83" s="440" t="s">
        <v>237</v>
      </c>
      <c r="F83" s="440"/>
      <c r="G83" s="440" t="s">
        <v>243</v>
      </c>
      <c r="H83" s="440"/>
      <c r="I83" s="440" t="s">
        <v>237</v>
      </c>
      <c r="J83" s="440"/>
      <c r="K83" s="440"/>
      <c r="L83" s="440"/>
    </row>
    <row r="84" spans="1:12" s="193" customFormat="1">
      <c r="A84" s="426" t="s">
        <v>235</v>
      </c>
      <c r="B84" s="428"/>
      <c r="C84" s="426" t="s">
        <v>244</v>
      </c>
      <c r="D84" s="428"/>
      <c r="E84" s="426" t="s">
        <v>238</v>
      </c>
      <c r="F84" s="428"/>
      <c r="G84" s="426" t="s">
        <v>244</v>
      </c>
      <c r="H84" s="428"/>
      <c r="I84" s="426" t="s">
        <v>238</v>
      </c>
      <c r="J84" s="428"/>
      <c r="K84" s="426"/>
      <c r="L84" s="428"/>
    </row>
    <row r="85" spans="1:12" s="193" customFormat="1">
      <c r="A85" s="439" t="s">
        <v>236</v>
      </c>
      <c r="B85" s="439"/>
      <c r="C85" s="439" t="s">
        <v>173</v>
      </c>
      <c r="D85" s="439"/>
      <c r="E85" s="439" t="s">
        <v>176</v>
      </c>
      <c r="F85" s="439"/>
      <c r="G85" s="439" t="s">
        <v>173</v>
      </c>
      <c r="H85" s="439"/>
      <c r="I85" s="439" t="s">
        <v>176</v>
      </c>
      <c r="J85" s="439"/>
      <c r="K85" s="439"/>
      <c r="L85" s="439"/>
    </row>
    <row r="86" spans="1:12" s="197" customFormat="1">
      <c r="A86" s="453">
        <v>4</v>
      </c>
      <c r="B86" s="453"/>
      <c r="C86" s="432">
        <v>8</v>
      </c>
      <c r="D86" s="432"/>
      <c r="E86" s="432">
        <v>8</v>
      </c>
      <c r="F86" s="432"/>
      <c r="G86" s="432">
        <v>8</v>
      </c>
      <c r="H86" s="432"/>
      <c r="I86" s="432">
        <v>8</v>
      </c>
      <c r="J86" s="432"/>
      <c r="K86" s="432">
        <v>8</v>
      </c>
      <c r="L86" s="432"/>
    </row>
    <row r="87" spans="1:12" s="193" customFormat="1">
      <c r="B87" s="197"/>
    </row>
    <row r="88" spans="1:12" s="193" customFormat="1">
      <c r="A88" s="424" t="s">
        <v>292</v>
      </c>
      <c r="B88" s="424"/>
      <c r="C88" s="424"/>
      <c r="D88" s="424"/>
      <c r="E88" s="424"/>
      <c r="F88" s="424"/>
      <c r="G88" s="424"/>
      <c r="H88" s="424"/>
      <c r="I88" s="424"/>
      <c r="J88" s="424"/>
      <c r="K88" s="424"/>
      <c r="L88" s="424"/>
    </row>
    <row r="89" spans="1:12" s="193" customFormat="1">
      <c r="A89" s="425" t="s">
        <v>181</v>
      </c>
      <c r="B89" s="425"/>
      <c r="C89" s="425"/>
      <c r="D89" s="425" t="s">
        <v>182</v>
      </c>
      <c r="E89" s="425"/>
      <c r="F89" s="425"/>
      <c r="G89" s="425" t="s">
        <v>183</v>
      </c>
      <c r="H89" s="425"/>
      <c r="I89" s="425"/>
      <c r="J89" s="425" t="s">
        <v>184</v>
      </c>
      <c r="K89" s="425"/>
      <c r="L89" s="425"/>
    </row>
    <row r="90" spans="1:12" s="193" customFormat="1">
      <c r="A90" s="426" t="s">
        <v>245</v>
      </c>
      <c r="B90" s="427"/>
      <c r="C90" s="428"/>
      <c r="D90" s="452"/>
      <c r="E90" s="448"/>
      <c r="F90" s="449"/>
      <c r="G90" s="426" t="s">
        <v>245</v>
      </c>
      <c r="H90" s="427"/>
      <c r="I90" s="428"/>
      <c r="J90" s="452"/>
      <c r="K90" s="448"/>
      <c r="L90" s="449"/>
    </row>
    <row r="91" spans="1:12" s="193" customFormat="1">
      <c r="A91" s="426" t="s">
        <v>248</v>
      </c>
      <c r="B91" s="427"/>
      <c r="C91" s="428"/>
      <c r="D91" s="426"/>
      <c r="E91" s="427"/>
      <c r="F91" s="428"/>
      <c r="G91" s="426" t="s">
        <v>248</v>
      </c>
      <c r="H91" s="427"/>
      <c r="I91" s="428"/>
      <c r="J91" s="426"/>
      <c r="K91" s="427"/>
      <c r="L91" s="428"/>
    </row>
    <row r="92" spans="1:12" s="193" customFormat="1">
      <c r="A92" s="426" t="s">
        <v>247</v>
      </c>
      <c r="B92" s="427"/>
      <c r="C92" s="428"/>
      <c r="D92" s="426"/>
      <c r="E92" s="427"/>
      <c r="F92" s="428"/>
      <c r="G92" s="426" t="s">
        <v>247</v>
      </c>
      <c r="H92" s="427"/>
      <c r="I92" s="428"/>
      <c r="J92" s="426"/>
      <c r="K92" s="427"/>
      <c r="L92" s="428"/>
    </row>
    <row r="93" spans="1:12" s="197" customFormat="1">
      <c r="A93" s="432">
        <v>10</v>
      </c>
      <c r="B93" s="432"/>
      <c r="C93" s="432"/>
      <c r="D93" s="432">
        <v>8</v>
      </c>
      <c r="E93" s="432"/>
      <c r="F93" s="432"/>
      <c r="G93" s="432">
        <v>5</v>
      </c>
      <c r="H93" s="432"/>
      <c r="I93" s="432"/>
      <c r="J93" s="432">
        <v>8</v>
      </c>
      <c r="K93" s="432"/>
      <c r="L93" s="432"/>
    </row>
    <row r="94" spans="1:12" s="193" customFormat="1"/>
  </sheetData>
  <mergeCells count="315">
    <mergeCell ref="K85:L85"/>
    <mergeCell ref="J91:L91"/>
    <mergeCell ref="K86:L86"/>
    <mergeCell ref="G86:H86"/>
    <mergeCell ref="A88:L88"/>
    <mergeCell ref="J93:L93"/>
    <mergeCell ref="A90:C90"/>
    <mergeCell ref="J90:L90"/>
    <mergeCell ref="A89:C89"/>
    <mergeCell ref="D89:F89"/>
    <mergeCell ref="D90:F90"/>
    <mergeCell ref="G90:I90"/>
    <mergeCell ref="A93:C93"/>
    <mergeCell ref="D93:F93"/>
    <mergeCell ref="G93:I93"/>
    <mergeCell ref="J92:L92"/>
    <mergeCell ref="G89:I89"/>
    <mergeCell ref="J89:L89"/>
    <mergeCell ref="A91:C91"/>
    <mergeCell ref="D91:F91"/>
    <mergeCell ref="G91:I91"/>
    <mergeCell ref="A92:C92"/>
    <mergeCell ref="G92:I92"/>
    <mergeCell ref="D92:F92"/>
    <mergeCell ref="A85:B85"/>
    <mergeCell ref="C85:D85"/>
    <mergeCell ref="I86:J86"/>
    <mergeCell ref="A86:B86"/>
    <mergeCell ref="C86:D86"/>
    <mergeCell ref="E86:F86"/>
    <mergeCell ref="E85:F85"/>
    <mergeCell ref="G85:H85"/>
    <mergeCell ref="I85:J85"/>
    <mergeCell ref="J75:L75"/>
    <mergeCell ref="J76:L76"/>
    <mergeCell ref="J69:L69"/>
    <mergeCell ref="A74:L74"/>
    <mergeCell ref="C84:D84"/>
    <mergeCell ref="E84:F84"/>
    <mergeCell ref="G84:H84"/>
    <mergeCell ref="I84:J84"/>
    <mergeCell ref="K83:L83"/>
    <mergeCell ref="J79:L79"/>
    <mergeCell ref="K84:L84"/>
    <mergeCell ref="A84:B84"/>
    <mergeCell ref="G79:I79"/>
    <mergeCell ref="A82:B82"/>
    <mergeCell ref="C82:D82"/>
    <mergeCell ref="I83:J83"/>
    <mergeCell ref="K82:L82"/>
    <mergeCell ref="A83:B83"/>
    <mergeCell ref="J70:L70"/>
    <mergeCell ref="A78:C78"/>
    <mergeCell ref="D78:F78"/>
    <mergeCell ref="A79:C79"/>
    <mergeCell ref="A75:C75"/>
    <mergeCell ref="C83:D83"/>
    <mergeCell ref="G82:H82"/>
    <mergeCell ref="I82:J82"/>
    <mergeCell ref="D79:F79"/>
    <mergeCell ref="E82:F82"/>
    <mergeCell ref="J77:L77"/>
    <mergeCell ref="G77:I77"/>
    <mergeCell ref="E83:F83"/>
    <mergeCell ref="G83:H83"/>
    <mergeCell ref="A81:L81"/>
    <mergeCell ref="J78:L78"/>
    <mergeCell ref="G78:I78"/>
    <mergeCell ref="G76:I76"/>
    <mergeCell ref="G75:I75"/>
    <mergeCell ref="D75:F75"/>
    <mergeCell ref="A76:C76"/>
    <mergeCell ref="D76:F76"/>
    <mergeCell ref="A77:C77"/>
    <mergeCell ref="D77:F77"/>
    <mergeCell ref="G68:I68"/>
    <mergeCell ref="A70:C70"/>
    <mergeCell ref="D70:F70"/>
    <mergeCell ref="G70:I70"/>
    <mergeCell ref="A72:C72"/>
    <mergeCell ref="D72:F72"/>
    <mergeCell ref="G72:I72"/>
    <mergeCell ref="J72:L72"/>
    <mergeCell ref="A69:C69"/>
    <mergeCell ref="D69:F69"/>
    <mergeCell ref="G69:I69"/>
    <mergeCell ref="G63:I63"/>
    <mergeCell ref="J63:L63"/>
    <mergeCell ref="A67:L67"/>
    <mergeCell ref="A63:C63"/>
    <mergeCell ref="D63:F63"/>
    <mergeCell ref="J68:L68"/>
    <mergeCell ref="A68:C68"/>
    <mergeCell ref="D68:F68"/>
    <mergeCell ref="A71:C71"/>
    <mergeCell ref="D71:F71"/>
    <mergeCell ref="G71:I71"/>
    <mergeCell ref="J71:L71"/>
    <mergeCell ref="A60:C60"/>
    <mergeCell ref="G60:I60"/>
    <mergeCell ref="J60:L60"/>
    <mergeCell ref="A61:C61"/>
    <mergeCell ref="G61:I61"/>
    <mergeCell ref="J61:L61"/>
    <mergeCell ref="A62:C62"/>
    <mergeCell ref="J62:L62"/>
    <mergeCell ref="G62:I62"/>
    <mergeCell ref="D60:F60"/>
    <mergeCell ref="D61:F61"/>
    <mergeCell ref="D62:F62"/>
    <mergeCell ref="A59:C59"/>
    <mergeCell ref="D59:F59"/>
    <mergeCell ref="G59:I59"/>
    <mergeCell ref="J59:L59"/>
    <mergeCell ref="A56:B56"/>
    <mergeCell ref="C56:D56"/>
    <mergeCell ref="E56:F56"/>
    <mergeCell ref="G56:H56"/>
    <mergeCell ref="I56:J56"/>
    <mergeCell ref="K56:L56"/>
    <mergeCell ref="A55:B55"/>
    <mergeCell ref="A53:B53"/>
    <mergeCell ref="C53:D53"/>
    <mergeCell ref="E53:F53"/>
    <mergeCell ref="A54:B54"/>
    <mergeCell ref="C54:D54"/>
    <mergeCell ref="E54:F54"/>
    <mergeCell ref="C55:D55"/>
    <mergeCell ref="A58:L58"/>
    <mergeCell ref="E55:F55"/>
    <mergeCell ref="G55:H55"/>
    <mergeCell ref="I55:J55"/>
    <mergeCell ref="K55:L55"/>
    <mergeCell ref="G53:H53"/>
    <mergeCell ref="G54:H54"/>
    <mergeCell ref="I52:J52"/>
    <mergeCell ref="I53:J53"/>
    <mergeCell ref="K53:L53"/>
    <mergeCell ref="I54:J54"/>
    <mergeCell ref="K54:L54"/>
    <mergeCell ref="A51:L51"/>
    <mergeCell ref="A52:B52"/>
    <mergeCell ref="C52:D52"/>
    <mergeCell ref="E52:F52"/>
    <mergeCell ref="G52:H52"/>
    <mergeCell ref="K52:L52"/>
    <mergeCell ref="I48:J48"/>
    <mergeCell ref="K48:L48"/>
    <mergeCell ref="I49:J49"/>
    <mergeCell ref="K49:L49"/>
    <mergeCell ref="G47:H47"/>
    <mergeCell ref="G48:H48"/>
    <mergeCell ref="I50:J50"/>
    <mergeCell ref="K50:L50"/>
    <mergeCell ref="A50:B50"/>
    <mergeCell ref="E49:F49"/>
    <mergeCell ref="A49:B49"/>
    <mergeCell ref="C49:D49"/>
    <mergeCell ref="A48:B48"/>
    <mergeCell ref="C48:D48"/>
    <mergeCell ref="C50:D50"/>
    <mergeCell ref="E50:F50"/>
    <mergeCell ref="G50:H50"/>
    <mergeCell ref="G49:H49"/>
    <mergeCell ref="E48:F48"/>
    <mergeCell ref="A47:B47"/>
    <mergeCell ref="C47:D47"/>
    <mergeCell ref="E47:F47"/>
    <mergeCell ref="I42:J42"/>
    <mergeCell ref="K42:L42"/>
    <mergeCell ref="C43:D43"/>
    <mergeCell ref="E43:F43"/>
    <mergeCell ref="E42:F42"/>
    <mergeCell ref="G42:H42"/>
    <mergeCell ref="A42:B42"/>
    <mergeCell ref="C42:D42"/>
    <mergeCell ref="G43:H43"/>
    <mergeCell ref="A45:L45"/>
    <mergeCell ref="A43:B43"/>
    <mergeCell ref="A46:B46"/>
    <mergeCell ref="C46:D46"/>
    <mergeCell ref="E46:F46"/>
    <mergeCell ref="G46:H46"/>
    <mergeCell ref="I46:J46"/>
    <mergeCell ref="K46:L46"/>
    <mergeCell ref="I47:J47"/>
    <mergeCell ref="K47:L47"/>
    <mergeCell ref="I43:J43"/>
    <mergeCell ref="K43:L43"/>
    <mergeCell ref="E41:F41"/>
    <mergeCell ref="G41:H41"/>
    <mergeCell ref="I41:J41"/>
    <mergeCell ref="K41:L41"/>
    <mergeCell ref="A40:B40"/>
    <mergeCell ref="C40:D40"/>
    <mergeCell ref="E40:F40"/>
    <mergeCell ref="G40:H40"/>
    <mergeCell ref="A41:B41"/>
    <mergeCell ref="C41:D41"/>
    <mergeCell ref="A38:L38"/>
    <mergeCell ref="A39:B39"/>
    <mergeCell ref="C39:D39"/>
    <mergeCell ref="E39:F39"/>
    <mergeCell ref="G39:H39"/>
    <mergeCell ref="I39:J39"/>
    <mergeCell ref="K39:L39"/>
    <mergeCell ref="I40:J40"/>
    <mergeCell ref="K40:L40"/>
    <mergeCell ref="A34:C34"/>
    <mergeCell ref="D34:F34"/>
    <mergeCell ref="G34:I34"/>
    <mergeCell ref="J34:L34"/>
    <mergeCell ref="A35:C35"/>
    <mergeCell ref="D35:F35"/>
    <mergeCell ref="G35:I35"/>
    <mergeCell ref="J35:L35"/>
    <mergeCell ref="A36:C36"/>
    <mergeCell ref="D36:F36"/>
    <mergeCell ref="G36:I36"/>
    <mergeCell ref="J36:L36"/>
    <mergeCell ref="A31:L31"/>
    <mergeCell ref="A32:C32"/>
    <mergeCell ref="D32:F32"/>
    <mergeCell ref="G32:I32"/>
    <mergeCell ref="J32:L32"/>
    <mergeCell ref="A33:C33"/>
    <mergeCell ref="D33:F33"/>
    <mergeCell ref="G33:I33"/>
    <mergeCell ref="J33:L33"/>
    <mergeCell ref="A27:C27"/>
    <mergeCell ref="D27:F27"/>
    <mergeCell ref="G27:I27"/>
    <mergeCell ref="J27:L27"/>
    <mergeCell ref="A28:C28"/>
    <mergeCell ref="D28:F28"/>
    <mergeCell ref="G28:I28"/>
    <mergeCell ref="J28:L28"/>
    <mergeCell ref="A29:C29"/>
    <mergeCell ref="D29:F29"/>
    <mergeCell ref="G29:I29"/>
    <mergeCell ref="J29:L29"/>
    <mergeCell ref="A24:L24"/>
    <mergeCell ref="A25:C25"/>
    <mergeCell ref="D25:F25"/>
    <mergeCell ref="G25:I25"/>
    <mergeCell ref="J25:L25"/>
    <mergeCell ref="A26:C26"/>
    <mergeCell ref="D26:F26"/>
    <mergeCell ref="G26:I26"/>
    <mergeCell ref="J26:L26"/>
    <mergeCell ref="A20:C20"/>
    <mergeCell ref="D20:F20"/>
    <mergeCell ref="G20:I20"/>
    <mergeCell ref="J20:L20"/>
    <mergeCell ref="A21:C21"/>
    <mergeCell ref="D21:F21"/>
    <mergeCell ref="G21:I21"/>
    <mergeCell ref="J21:L21"/>
    <mergeCell ref="A22:C22"/>
    <mergeCell ref="D22:F22"/>
    <mergeCell ref="G22:I22"/>
    <mergeCell ref="J22:L22"/>
    <mergeCell ref="A17:L17"/>
    <mergeCell ref="A18:C18"/>
    <mergeCell ref="D18:F18"/>
    <mergeCell ref="G18:I18"/>
    <mergeCell ref="J18:L18"/>
    <mergeCell ref="A19:C19"/>
    <mergeCell ref="D19:F19"/>
    <mergeCell ref="G19:I19"/>
    <mergeCell ref="J19:L19"/>
    <mergeCell ref="A13:C13"/>
    <mergeCell ref="D13:F13"/>
    <mergeCell ref="G13:I13"/>
    <mergeCell ref="J13:L13"/>
    <mergeCell ref="A14:C14"/>
    <mergeCell ref="D14:F14"/>
    <mergeCell ref="G14:I14"/>
    <mergeCell ref="J14:L14"/>
    <mergeCell ref="A15:C15"/>
    <mergeCell ref="D15:F15"/>
    <mergeCell ref="G15:I15"/>
    <mergeCell ref="J15:L15"/>
    <mergeCell ref="A10:L10"/>
    <mergeCell ref="A11:C11"/>
    <mergeCell ref="D11:F11"/>
    <mergeCell ref="G11:I11"/>
    <mergeCell ref="J11:L11"/>
    <mergeCell ref="A12:C12"/>
    <mergeCell ref="D12:F12"/>
    <mergeCell ref="G12:I12"/>
    <mergeCell ref="J12:L12"/>
    <mergeCell ref="A6:C6"/>
    <mergeCell ref="D6:F6"/>
    <mergeCell ref="G6:I6"/>
    <mergeCell ref="J6:L6"/>
    <mergeCell ref="A7:C7"/>
    <mergeCell ref="D7:F7"/>
    <mergeCell ref="G7:I7"/>
    <mergeCell ref="J7:L7"/>
    <mergeCell ref="A8:C8"/>
    <mergeCell ref="D8:F8"/>
    <mergeCell ref="G8:I8"/>
    <mergeCell ref="J8:L8"/>
    <mergeCell ref="A1:L1"/>
    <mergeCell ref="A2:L2"/>
    <mergeCell ref="A3:L3"/>
    <mergeCell ref="A4:C4"/>
    <mergeCell ref="D4:F4"/>
    <mergeCell ref="G4:I4"/>
    <mergeCell ref="J4:L4"/>
    <mergeCell ref="A5:C5"/>
    <mergeCell ref="D5:F5"/>
    <mergeCell ref="G5:I5"/>
    <mergeCell ref="J5:L5"/>
  </mergeCells>
  <phoneticPr fontId="1" type="noConversion"/>
  <pageMargins left="0.7" right="0.7" top="0.75" bottom="0.75" header="0.3" footer="0.3"/>
  <pageSetup scale="9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6"/>
  <sheetViews>
    <sheetView workbookViewId="0">
      <selection activeCell="A3" sqref="A3:L3"/>
    </sheetView>
  </sheetViews>
  <sheetFormatPr defaultRowHeight="12.75"/>
  <sheetData>
    <row r="1" spans="1:12" ht="27.75">
      <c r="A1" s="422" t="s">
        <v>281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</row>
    <row r="2" spans="1:12" ht="18">
      <c r="A2" s="423" t="s">
        <v>249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</row>
    <row r="3" spans="1:12">
      <c r="A3" s="424" t="s">
        <v>328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</row>
    <row r="4" spans="1:12">
      <c r="A4" s="425" t="s">
        <v>181</v>
      </c>
      <c r="B4" s="425"/>
      <c r="C4" s="425"/>
      <c r="D4" s="425" t="s">
        <v>182</v>
      </c>
      <c r="E4" s="425"/>
      <c r="F4" s="425"/>
      <c r="G4" s="425" t="s">
        <v>183</v>
      </c>
      <c r="H4" s="425"/>
      <c r="I4" s="425"/>
      <c r="J4" s="425" t="s">
        <v>184</v>
      </c>
      <c r="K4" s="425"/>
      <c r="L4" s="425"/>
    </row>
    <row r="5" spans="1:12">
      <c r="A5" s="426" t="s">
        <v>146</v>
      </c>
      <c r="B5" s="427"/>
      <c r="C5" s="428"/>
      <c r="D5" s="426" t="s">
        <v>57</v>
      </c>
      <c r="E5" s="427"/>
      <c r="F5" s="428"/>
      <c r="G5" s="426" t="s">
        <v>146</v>
      </c>
      <c r="H5" s="427"/>
      <c r="I5" s="428"/>
      <c r="J5" s="426" t="s">
        <v>260</v>
      </c>
      <c r="K5" s="427"/>
      <c r="L5" s="428"/>
    </row>
    <row r="6" spans="1:12">
      <c r="A6" s="426" t="s">
        <v>150</v>
      </c>
      <c r="B6" s="427"/>
      <c r="C6" s="428"/>
      <c r="D6" s="429" t="s">
        <v>250</v>
      </c>
      <c r="E6" s="430"/>
      <c r="F6" s="431"/>
      <c r="G6" s="426" t="s">
        <v>150</v>
      </c>
      <c r="H6" s="427"/>
      <c r="I6" s="428"/>
      <c r="J6" s="429" t="s">
        <v>261</v>
      </c>
      <c r="K6" s="430"/>
      <c r="L6" s="431"/>
    </row>
    <row r="7" spans="1:12">
      <c r="A7" s="426" t="s">
        <v>154</v>
      </c>
      <c r="B7" s="427"/>
      <c r="C7" s="428"/>
      <c r="D7" s="426" t="s">
        <v>163</v>
      </c>
      <c r="E7" s="427"/>
      <c r="F7" s="428"/>
      <c r="G7" s="426" t="s">
        <v>154</v>
      </c>
      <c r="H7" s="427"/>
      <c r="I7" s="428"/>
      <c r="J7" s="426" t="s">
        <v>262</v>
      </c>
      <c r="K7" s="427"/>
      <c r="L7" s="428"/>
    </row>
    <row r="8" spans="1:12">
      <c r="A8" s="432">
        <v>11</v>
      </c>
      <c r="B8" s="432"/>
      <c r="C8" s="432"/>
      <c r="D8" s="432">
        <v>11</v>
      </c>
      <c r="E8" s="432"/>
      <c r="F8" s="432"/>
      <c r="G8" s="432">
        <v>11</v>
      </c>
      <c r="H8" s="432"/>
      <c r="I8" s="432"/>
      <c r="J8" s="432">
        <v>10</v>
      </c>
      <c r="K8" s="432"/>
      <c r="L8" s="432"/>
    </row>
    <row r="9" spans="1:12">
      <c r="A9" s="193"/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</row>
    <row r="10" spans="1:12">
      <c r="A10" s="424" t="s">
        <v>329</v>
      </c>
      <c r="B10" s="424"/>
      <c r="C10" s="424"/>
      <c r="D10" s="424"/>
      <c r="E10" s="424"/>
      <c r="F10" s="424"/>
      <c r="G10" s="424"/>
      <c r="H10" s="424"/>
      <c r="I10" s="424"/>
      <c r="J10" s="424"/>
      <c r="K10" s="424"/>
      <c r="L10" s="424"/>
    </row>
    <row r="11" spans="1:12">
      <c r="A11" s="425" t="s">
        <v>181</v>
      </c>
      <c r="B11" s="425"/>
      <c r="C11" s="425"/>
      <c r="D11" s="425" t="s">
        <v>182</v>
      </c>
      <c r="E11" s="425"/>
      <c r="F11" s="425"/>
      <c r="G11" s="425" t="s">
        <v>183</v>
      </c>
      <c r="H11" s="425"/>
      <c r="I11" s="425"/>
      <c r="J11" s="425" t="s">
        <v>184</v>
      </c>
      <c r="K11" s="425"/>
      <c r="L11" s="425"/>
    </row>
    <row r="12" spans="1:12">
      <c r="A12" s="426" t="s">
        <v>62</v>
      </c>
      <c r="B12" s="427"/>
      <c r="C12" s="428"/>
      <c r="D12" s="426" t="s">
        <v>33</v>
      </c>
      <c r="E12" s="427"/>
      <c r="F12" s="428"/>
      <c r="G12" s="426" t="s">
        <v>62</v>
      </c>
      <c r="H12" s="427"/>
      <c r="I12" s="428"/>
      <c r="J12" s="426" t="s">
        <v>33</v>
      </c>
      <c r="K12" s="427"/>
      <c r="L12" s="428"/>
    </row>
    <row r="13" spans="1:12">
      <c r="A13" s="426" t="s">
        <v>216</v>
      </c>
      <c r="B13" s="427"/>
      <c r="C13" s="428"/>
      <c r="D13" s="429" t="s">
        <v>233</v>
      </c>
      <c r="E13" s="430"/>
      <c r="F13" s="431"/>
      <c r="G13" s="426" t="s">
        <v>216</v>
      </c>
      <c r="H13" s="427"/>
      <c r="I13" s="428"/>
      <c r="J13" s="429" t="s">
        <v>233</v>
      </c>
      <c r="K13" s="430"/>
      <c r="L13" s="431"/>
    </row>
    <row r="14" spans="1:12">
      <c r="A14" s="426" t="s">
        <v>155</v>
      </c>
      <c r="B14" s="427"/>
      <c r="C14" s="428"/>
      <c r="D14" s="426" t="s">
        <v>156</v>
      </c>
      <c r="E14" s="427"/>
      <c r="F14" s="428"/>
      <c r="G14" s="426" t="s">
        <v>155</v>
      </c>
      <c r="H14" s="427"/>
      <c r="I14" s="428"/>
      <c r="J14" s="426" t="s">
        <v>156</v>
      </c>
      <c r="K14" s="427"/>
      <c r="L14" s="428"/>
    </row>
    <row r="15" spans="1:12">
      <c r="A15" s="432">
        <v>11</v>
      </c>
      <c r="B15" s="432"/>
      <c r="C15" s="432"/>
      <c r="D15" s="432">
        <v>10</v>
      </c>
      <c r="E15" s="432"/>
      <c r="F15" s="432"/>
      <c r="G15" s="432">
        <v>11</v>
      </c>
      <c r="H15" s="432"/>
      <c r="I15" s="432"/>
      <c r="J15" s="432">
        <v>10</v>
      </c>
      <c r="K15" s="432"/>
      <c r="L15" s="432"/>
    </row>
    <row r="16" spans="1:12">
      <c r="A16" s="193"/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</row>
    <row r="17" spans="1:12">
      <c r="A17" s="424" t="s">
        <v>330</v>
      </c>
      <c r="B17" s="424"/>
      <c r="C17" s="424"/>
      <c r="D17" s="424"/>
      <c r="E17" s="424"/>
      <c r="F17" s="424"/>
      <c r="G17" s="424"/>
      <c r="H17" s="424"/>
      <c r="I17" s="424"/>
      <c r="J17" s="424"/>
      <c r="K17" s="424"/>
      <c r="L17" s="424"/>
    </row>
    <row r="18" spans="1:12">
      <c r="A18" s="425" t="s">
        <v>181</v>
      </c>
      <c r="B18" s="425"/>
      <c r="C18" s="425"/>
      <c r="D18" s="425" t="s">
        <v>182</v>
      </c>
      <c r="E18" s="425"/>
      <c r="F18" s="425"/>
      <c r="G18" s="425" t="s">
        <v>183</v>
      </c>
      <c r="H18" s="425"/>
      <c r="I18" s="425"/>
      <c r="J18" s="425" t="s">
        <v>184</v>
      </c>
      <c r="K18" s="425"/>
      <c r="L18" s="425"/>
    </row>
    <row r="19" spans="1:12">
      <c r="A19" s="426" t="s">
        <v>62</v>
      </c>
      <c r="B19" s="427"/>
      <c r="C19" s="428"/>
      <c r="D19" s="426" t="s">
        <v>33</v>
      </c>
      <c r="E19" s="427"/>
      <c r="F19" s="428"/>
      <c r="G19" s="426" t="s">
        <v>62</v>
      </c>
      <c r="H19" s="427"/>
      <c r="I19" s="428"/>
      <c r="J19" s="426" t="s">
        <v>256</v>
      </c>
      <c r="K19" s="427"/>
      <c r="L19" s="428"/>
    </row>
    <row r="20" spans="1:12">
      <c r="A20" s="426" t="s">
        <v>216</v>
      </c>
      <c r="B20" s="427"/>
      <c r="C20" s="428"/>
      <c r="D20" s="429" t="s">
        <v>233</v>
      </c>
      <c r="E20" s="430"/>
      <c r="F20" s="431"/>
      <c r="G20" s="426" t="s">
        <v>216</v>
      </c>
      <c r="H20" s="427"/>
      <c r="I20" s="428"/>
      <c r="J20" s="426" t="s">
        <v>238</v>
      </c>
      <c r="K20" s="427"/>
      <c r="L20" s="428"/>
    </row>
    <row r="21" spans="1:12">
      <c r="A21" s="426" t="s">
        <v>155</v>
      </c>
      <c r="B21" s="427"/>
      <c r="C21" s="428"/>
      <c r="D21" s="426" t="s">
        <v>156</v>
      </c>
      <c r="E21" s="427"/>
      <c r="F21" s="428"/>
      <c r="G21" s="426" t="s">
        <v>155</v>
      </c>
      <c r="H21" s="427"/>
      <c r="I21" s="428"/>
      <c r="J21" s="426" t="s">
        <v>176</v>
      </c>
      <c r="K21" s="427"/>
      <c r="L21" s="428"/>
    </row>
    <row r="22" spans="1:12">
      <c r="A22" s="432">
        <v>11</v>
      </c>
      <c r="B22" s="432"/>
      <c r="C22" s="432"/>
      <c r="D22" s="432">
        <v>10</v>
      </c>
      <c r="E22" s="432"/>
      <c r="F22" s="432"/>
      <c r="G22" s="432">
        <v>11</v>
      </c>
      <c r="H22" s="432"/>
      <c r="I22" s="432"/>
      <c r="J22" s="432">
        <v>10</v>
      </c>
      <c r="K22" s="432"/>
      <c r="L22" s="432"/>
    </row>
    <row r="23" spans="1:12">
      <c r="A23" s="193"/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3"/>
    </row>
    <row r="24" spans="1:12">
      <c r="A24" s="424" t="s">
        <v>331</v>
      </c>
      <c r="B24" s="424"/>
      <c r="C24" s="424"/>
      <c r="D24" s="424"/>
      <c r="E24" s="424"/>
      <c r="F24" s="424"/>
      <c r="G24" s="424"/>
      <c r="H24" s="424"/>
      <c r="I24" s="424"/>
      <c r="J24" s="424"/>
      <c r="K24" s="424"/>
      <c r="L24" s="424"/>
    </row>
    <row r="25" spans="1:12">
      <c r="A25" s="433" t="s">
        <v>181</v>
      </c>
      <c r="B25" s="434"/>
      <c r="C25" s="435"/>
      <c r="D25" s="425" t="s">
        <v>182</v>
      </c>
      <c r="E25" s="425"/>
      <c r="F25" s="425"/>
      <c r="G25" s="425" t="s">
        <v>183</v>
      </c>
      <c r="H25" s="425"/>
      <c r="I25" s="425"/>
      <c r="J25" s="425" t="s">
        <v>184</v>
      </c>
      <c r="K25" s="425"/>
      <c r="L25" s="425"/>
    </row>
    <row r="26" spans="1:12">
      <c r="A26" s="426" t="s">
        <v>256</v>
      </c>
      <c r="B26" s="427"/>
      <c r="C26" s="428"/>
      <c r="D26" s="426" t="s">
        <v>257</v>
      </c>
      <c r="E26" s="427"/>
      <c r="F26" s="428"/>
      <c r="G26" s="426" t="s">
        <v>256</v>
      </c>
      <c r="H26" s="427"/>
      <c r="I26" s="428"/>
      <c r="J26" s="426" t="s">
        <v>257</v>
      </c>
      <c r="K26" s="427"/>
      <c r="L26" s="428"/>
    </row>
    <row r="27" spans="1:12">
      <c r="A27" s="426" t="s">
        <v>238</v>
      </c>
      <c r="B27" s="427"/>
      <c r="C27" s="428"/>
      <c r="D27" s="429" t="s">
        <v>258</v>
      </c>
      <c r="E27" s="430"/>
      <c r="F27" s="431"/>
      <c r="G27" s="426" t="s">
        <v>238</v>
      </c>
      <c r="H27" s="427"/>
      <c r="I27" s="428"/>
      <c r="J27" s="429" t="s">
        <v>258</v>
      </c>
      <c r="K27" s="430"/>
      <c r="L27" s="431"/>
    </row>
    <row r="28" spans="1:12">
      <c r="A28" s="426" t="s">
        <v>176</v>
      </c>
      <c r="B28" s="427"/>
      <c r="C28" s="428"/>
      <c r="D28" s="426" t="s">
        <v>259</v>
      </c>
      <c r="E28" s="427"/>
      <c r="F28" s="428"/>
      <c r="G28" s="426" t="s">
        <v>176</v>
      </c>
      <c r="H28" s="427"/>
      <c r="I28" s="428"/>
      <c r="J28" s="426" t="s">
        <v>259</v>
      </c>
      <c r="K28" s="427"/>
      <c r="L28" s="428"/>
    </row>
    <row r="29" spans="1:12">
      <c r="A29" s="432">
        <v>10</v>
      </c>
      <c r="B29" s="432"/>
      <c r="C29" s="432"/>
      <c r="D29" s="432">
        <v>10</v>
      </c>
      <c r="E29" s="432"/>
      <c r="F29" s="432"/>
      <c r="G29" s="432">
        <v>10</v>
      </c>
      <c r="H29" s="432"/>
      <c r="I29" s="432"/>
      <c r="J29" s="432">
        <v>10</v>
      </c>
      <c r="K29" s="432"/>
      <c r="L29" s="432"/>
    </row>
    <row r="30" spans="1:12">
      <c r="A30" s="193"/>
      <c r="B30" s="193"/>
      <c r="C30" s="197"/>
      <c r="D30" s="193"/>
      <c r="E30" s="193"/>
      <c r="F30" s="193"/>
      <c r="G30" s="193"/>
      <c r="H30" s="193"/>
      <c r="I30" s="193"/>
      <c r="J30" s="193"/>
      <c r="K30" s="193"/>
      <c r="L30" s="193"/>
    </row>
    <row r="31" spans="1:12">
      <c r="A31" s="424" t="s">
        <v>332</v>
      </c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</row>
    <row r="32" spans="1:12">
      <c r="A32" s="425" t="s">
        <v>181</v>
      </c>
      <c r="B32" s="425"/>
      <c r="C32" s="425"/>
      <c r="D32" s="425" t="s">
        <v>182</v>
      </c>
      <c r="E32" s="425"/>
      <c r="F32" s="425"/>
      <c r="G32" s="425" t="s">
        <v>183</v>
      </c>
      <c r="H32" s="425"/>
      <c r="I32" s="425"/>
      <c r="J32" s="425" t="s">
        <v>184</v>
      </c>
      <c r="K32" s="425"/>
      <c r="L32" s="425"/>
    </row>
    <row r="33" spans="1:12">
      <c r="A33" s="426" t="s">
        <v>257</v>
      </c>
      <c r="B33" s="427"/>
      <c r="C33" s="428"/>
      <c r="D33" s="426" t="s">
        <v>260</v>
      </c>
      <c r="E33" s="427"/>
      <c r="F33" s="428"/>
      <c r="G33" s="426" t="s">
        <v>133</v>
      </c>
      <c r="H33" s="427"/>
      <c r="I33" s="428"/>
      <c r="J33" s="426" t="s">
        <v>260</v>
      </c>
      <c r="K33" s="427"/>
      <c r="L33" s="428"/>
    </row>
    <row r="34" spans="1:12">
      <c r="A34" s="429" t="s">
        <v>258</v>
      </c>
      <c r="B34" s="430"/>
      <c r="C34" s="431"/>
      <c r="D34" s="429" t="s">
        <v>261</v>
      </c>
      <c r="E34" s="430"/>
      <c r="F34" s="431"/>
      <c r="G34" s="426" t="s">
        <v>242</v>
      </c>
      <c r="H34" s="427"/>
      <c r="I34" s="428"/>
      <c r="J34" s="429" t="s">
        <v>261</v>
      </c>
      <c r="K34" s="430"/>
      <c r="L34" s="431"/>
    </row>
    <row r="35" spans="1:12">
      <c r="A35" s="426" t="s">
        <v>259</v>
      </c>
      <c r="B35" s="427"/>
      <c r="C35" s="428"/>
      <c r="D35" s="426" t="s">
        <v>262</v>
      </c>
      <c r="E35" s="427"/>
      <c r="F35" s="428"/>
      <c r="G35" s="426" t="s">
        <v>193</v>
      </c>
      <c r="H35" s="427"/>
      <c r="I35" s="428"/>
      <c r="J35" s="426" t="s">
        <v>262</v>
      </c>
      <c r="K35" s="427"/>
      <c r="L35" s="428"/>
    </row>
    <row r="36" spans="1:12">
      <c r="A36" s="426" t="s">
        <v>263</v>
      </c>
      <c r="B36" s="427"/>
      <c r="C36" s="428"/>
      <c r="D36" s="194"/>
      <c r="E36" s="195"/>
      <c r="F36" s="196"/>
      <c r="G36" s="426" t="s">
        <v>146</v>
      </c>
      <c r="H36" s="427"/>
      <c r="I36" s="428"/>
      <c r="J36" s="194"/>
      <c r="K36" s="195"/>
      <c r="L36" s="196"/>
    </row>
    <row r="37" spans="1:12">
      <c r="A37" s="426" t="s">
        <v>264</v>
      </c>
      <c r="B37" s="427"/>
      <c r="C37" s="428"/>
      <c r="D37" s="194"/>
      <c r="E37" s="195"/>
      <c r="F37" s="196"/>
      <c r="G37" s="426" t="s">
        <v>150</v>
      </c>
      <c r="H37" s="427"/>
      <c r="I37" s="428"/>
      <c r="J37" s="194"/>
      <c r="K37" s="195"/>
      <c r="L37" s="196"/>
    </row>
    <row r="38" spans="1:12">
      <c r="A38" s="426" t="s">
        <v>247</v>
      </c>
      <c r="B38" s="427"/>
      <c r="C38" s="428"/>
      <c r="D38" s="194"/>
      <c r="E38" s="195"/>
      <c r="F38" s="196"/>
      <c r="G38" s="426" t="s">
        <v>154</v>
      </c>
      <c r="H38" s="427"/>
      <c r="I38" s="428"/>
      <c r="J38" s="194"/>
      <c r="K38" s="195"/>
      <c r="L38" s="196"/>
    </row>
    <row r="39" spans="1:12">
      <c r="A39" s="454" t="s">
        <v>265</v>
      </c>
      <c r="B39" s="454"/>
      <c r="C39" s="454"/>
      <c r="D39" s="432">
        <v>10</v>
      </c>
      <c r="E39" s="432"/>
      <c r="F39" s="432"/>
      <c r="G39" s="432" t="s">
        <v>280</v>
      </c>
      <c r="H39" s="432"/>
      <c r="I39" s="432"/>
      <c r="J39" s="432">
        <v>10</v>
      </c>
      <c r="K39" s="432"/>
      <c r="L39" s="432"/>
    </row>
    <row r="40" spans="1:12">
      <c r="A40" s="193"/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</row>
    <row r="41" spans="1:12">
      <c r="A41" s="442" t="s">
        <v>333</v>
      </c>
      <c r="B41" s="442"/>
      <c r="C41" s="442"/>
      <c r="D41" s="442"/>
      <c r="E41" s="442"/>
      <c r="F41" s="442"/>
      <c r="G41" s="442"/>
      <c r="H41" s="442"/>
      <c r="I41" s="442"/>
      <c r="J41" s="442"/>
      <c r="K41" s="442"/>
      <c r="L41" s="442"/>
    </row>
    <row r="42" spans="1:12">
      <c r="A42" s="439" t="s">
        <v>181</v>
      </c>
      <c r="B42" s="439"/>
      <c r="C42" s="439" t="s">
        <v>182</v>
      </c>
      <c r="D42" s="439"/>
      <c r="E42" s="439" t="s">
        <v>183</v>
      </c>
      <c r="F42" s="439"/>
      <c r="G42" s="439" t="s">
        <v>184</v>
      </c>
      <c r="H42" s="439"/>
      <c r="I42" s="439" t="s">
        <v>189</v>
      </c>
      <c r="J42" s="439"/>
      <c r="K42" s="439" t="s">
        <v>190</v>
      </c>
      <c r="L42" s="439"/>
    </row>
    <row r="43" spans="1:12">
      <c r="A43" s="440" t="s">
        <v>234</v>
      </c>
      <c r="B43" s="440"/>
      <c r="C43" s="440" t="s">
        <v>253</v>
      </c>
      <c r="D43" s="440"/>
      <c r="E43" s="440" t="s">
        <v>234</v>
      </c>
      <c r="F43" s="440"/>
      <c r="G43" s="440" t="s">
        <v>253</v>
      </c>
      <c r="H43" s="440"/>
      <c r="I43" s="440" t="s">
        <v>234</v>
      </c>
      <c r="J43" s="440"/>
      <c r="K43" s="440" t="s">
        <v>253</v>
      </c>
      <c r="L43" s="440"/>
    </row>
    <row r="44" spans="1:12">
      <c r="A44" s="429" t="s">
        <v>251</v>
      </c>
      <c r="B44" s="431"/>
      <c r="C44" s="426" t="s">
        <v>254</v>
      </c>
      <c r="D44" s="428"/>
      <c r="E44" s="429" t="s">
        <v>251</v>
      </c>
      <c r="F44" s="431"/>
      <c r="G44" s="426" t="s">
        <v>254</v>
      </c>
      <c r="H44" s="428"/>
      <c r="I44" s="429" t="s">
        <v>251</v>
      </c>
      <c r="J44" s="431"/>
      <c r="K44" s="426" t="s">
        <v>254</v>
      </c>
      <c r="L44" s="428"/>
    </row>
    <row r="45" spans="1:12">
      <c r="A45" s="439" t="s">
        <v>252</v>
      </c>
      <c r="B45" s="439"/>
      <c r="C45" s="439" t="s">
        <v>255</v>
      </c>
      <c r="D45" s="439"/>
      <c r="E45" s="439" t="s">
        <v>252</v>
      </c>
      <c r="F45" s="439"/>
      <c r="G45" s="439" t="s">
        <v>255</v>
      </c>
      <c r="H45" s="439"/>
      <c r="I45" s="439" t="s">
        <v>252</v>
      </c>
      <c r="J45" s="439"/>
      <c r="K45" s="439" t="s">
        <v>255</v>
      </c>
      <c r="L45" s="439"/>
    </row>
    <row r="46" spans="1:12">
      <c r="A46" s="425">
        <v>5</v>
      </c>
      <c r="B46" s="425"/>
      <c r="C46" s="425">
        <v>5</v>
      </c>
      <c r="D46" s="425"/>
      <c r="E46" s="425">
        <v>5</v>
      </c>
      <c r="F46" s="425"/>
      <c r="G46" s="425">
        <v>5</v>
      </c>
      <c r="H46" s="425"/>
      <c r="I46" s="425">
        <v>5</v>
      </c>
      <c r="J46" s="425"/>
      <c r="K46" s="425">
        <v>2</v>
      </c>
      <c r="L46" s="425"/>
    </row>
    <row r="47" spans="1:12">
      <c r="A47" s="193"/>
      <c r="B47" s="193"/>
      <c r="C47" s="193"/>
      <c r="D47" s="193"/>
      <c r="E47" s="193"/>
      <c r="F47" s="193"/>
      <c r="G47" s="193"/>
      <c r="H47" s="193"/>
      <c r="I47" s="193"/>
      <c r="J47" s="193"/>
      <c r="K47" s="193"/>
      <c r="L47" s="193"/>
    </row>
    <row r="48" spans="1:12">
      <c r="A48" s="442" t="s">
        <v>334</v>
      </c>
      <c r="B48" s="442"/>
      <c r="C48" s="442"/>
      <c r="D48" s="442"/>
      <c r="E48" s="442"/>
      <c r="F48" s="442"/>
      <c r="G48" s="442"/>
      <c r="H48" s="442"/>
      <c r="I48" s="442"/>
      <c r="J48" s="442"/>
      <c r="K48" s="442"/>
      <c r="L48" s="442"/>
    </row>
    <row r="49" spans="1:12">
      <c r="A49" s="433" t="s">
        <v>181</v>
      </c>
      <c r="B49" s="434"/>
      <c r="C49" s="435"/>
      <c r="D49" s="433" t="s">
        <v>182</v>
      </c>
      <c r="E49" s="434"/>
      <c r="F49" s="435"/>
      <c r="G49" s="433" t="s">
        <v>183</v>
      </c>
      <c r="H49" s="434"/>
      <c r="I49" s="435"/>
      <c r="J49" s="433" t="s">
        <v>184</v>
      </c>
      <c r="K49" s="434"/>
      <c r="L49" s="435"/>
    </row>
    <row r="50" spans="1:12">
      <c r="A50" s="426" t="s">
        <v>263</v>
      </c>
      <c r="B50" s="427"/>
      <c r="C50" s="428"/>
      <c r="D50" s="426" t="s">
        <v>266</v>
      </c>
      <c r="E50" s="427"/>
      <c r="F50" s="428"/>
      <c r="G50" s="426" t="s">
        <v>263</v>
      </c>
      <c r="H50" s="427"/>
      <c r="I50" s="428"/>
      <c r="J50" s="426" t="s">
        <v>266</v>
      </c>
      <c r="K50" s="427"/>
      <c r="L50" s="428"/>
    </row>
    <row r="51" spans="1:12">
      <c r="A51" s="426" t="s">
        <v>264</v>
      </c>
      <c r="B51" s="427"/>
      <c r="C51" s="428"/>
      <c r="D51" s="426" t="s">
        <v>267</v>
      </c>
      <c r="E51" s="427"/>
      <c r="F51" s="428"/>
      <c r="G51" s="426" t="s">
        <v>264</v>
      </c>
      <c r="H51" s="427"/>
      <c r="I51" s="428"/>
      <c r="J51" s="426" t="s">
        <v>267</v>
      </c>
      <c r="K51" s="427"/>
      <c r="L51" s="428"/>
    </row>
    <row r="52" spans="1:12">
      <c r="A52" s="426" t="s">
        <v>247</v>
      </c>
      <c r="B52" s="427"/>
      <c r="C52" s="428"/>
      <c r="D52" s="426" t="s">
        <v>179</v>
      </c>
      <c r="E52" s="427"/>
      <c r="F52" s="428"/>
      <c r="G52" s="426" t="s">
        <v>247</v>
      </c>
      <c r="H52" s="427"/>
      <c r="I52" s="428"/>
      <c r="J52" s="426" t="s">
        <v>179</v>
      </c>
      <c r="K52" s="427"/>
      <c r="L52" s="428"/>
    </row>
    <row r="53" spans="1:12">
      <c r="A53" s="432">
        <v>11</v>
      </c>
      <c r="B53" s="432"/>
      <c r="C53" s="432"/>
      <c r="D53" s="432">
        <v>11</v>
      </c>
      <c r="E53" s="432"/>
      <c r="F53" s="432"/>
      <c r="G53" s="432">
        <v>11</v>
      </c>
      <c r="H53" s="432"/>
      <c r="I53" s="432"/>
      <c r="J53" s="432">
        <v>11</v>
      </c>
      <c r="K53" s="432"/>
      <c r="L53" s="432"/>
    </row>
    <row r="54" spans="1:12">
      <c r="A54" s="195"/>
      <c r="B54" s="195"/>
      <c r="C54" s="195"/>
      <c r="D54" s="195"/>
      <c r="E54" s="195"/>
      <c r="F54" s="195"/>
      <c r="G54" s="195"/>
      <c r="H54" s="195"/>
      <c r="I54" s="195"/>
      <c r="J54" s="195"/>
      <c r="K54" s="195"/>
      <c r="L54" s="195"/>
    </row>
    <row r="55" spans="1:12">
      <c r="A55" s="195"/>
      <c r="B55" s="195"/>
      <c r="C55" s="195"/>
      <c r="D55" s="195"/>
      <c r="E55" s="195"/>
      <c r="F55" s="195"/>
      <c r="G55" s="195"/>
      <c r="H55" s="195"/>
      <c r="I55" s="195"/>
      <c r="J55" s="195"/>
      <c r="K55" s="195"/>
      <c r="L55" s="195"/>
    </row>
    <row r="56" spans="1:12">
      <c r="A56" s="193"/>
      <c r="B56" s="193"/>
      <c r="C56" s="193"/>
      <c r="D56" s="193"/>
      <c r="E56" s="193"/>
      <c r="F56" s="193"/>
      <c r="G56" s="193"/>
      <c r="H56" s="193"/>
      <c r="I56" s="193"/>
      <c r="J56" s="193"/>
      <c r="K56" s="193"/>
      <c r="L56" s="193"/>
    </row>
    <row r="57" spans="1:12">
      <c r="A57" s="424" t="s">
        <v>335</v>
      </c>
      <c r="B57" s="424"/>
      <c r="C57" s="424"/>
      <c r="D57" s="424"/>
      <c r="E57" s="424"/>
      <c r="F57" s="424"/>
      <c r="G57" s="424"/>
      <c r="H57" s="424"/>
      <c r="I57" s="424"/>
      <c r="J57" s="424"/>
      <c r="K57" s="424"/>
      <c r="L57" s="424"/>
    </row>
    <row r="58" spans="1:12">
      <c r="A58" s="425" t="s">
        <v>181</v>
      </c>
      <c r="B58" s="425"/>
      <c r="C58" s="425"/>
      <c r="D58" s="425" t="s">
        <v>182</v>
      </c>
      <c r="E58" s="425"/>
      <c r="F58" s="425"/>
      <c r="G58" s="425" t="s">
        <v>183</v>
      </c>
      <c r="H58" s="425"/>
      <c r="I58" s="425"/>
      <c r="J58" s="425" t="s">
        <v>184</v>
      </c>
      <c r="K58" s="425"/>
      <c r="L58" s="425"/>
    </row>
    <row r="59" spans="1:12">
      <c r="A59" s="426" t="s">
        <v>268</v>
      </c>
      <c r="B59" s="427"/>
      <c r="C59" s="428"/>
      <c r="D59" s="426" t="s">
        <v>266</v>
      </c>
      <c r="E59" s="427"/>
      <c r="F59" s="428"/>
      <c r="G59" s="426" t="s">
        <v>268</v>
      </c>
      <c r="H59" s="427"/>
      <c r="I59" s="428"/>
      <c r="J59" s="426" t="s">
        <v>266</v>
      </c>
      <c r="K59" s="427"/>
      <c r="L59" s="428"/>
    </row>
    <row r="60" spans="1:12">
      <c r="A60" s="426" t="s">
        <v>269</v>
      </c>
      <c r="B60" s="427"/>
      <c r="C60" s="428"/>
      <c r="D60" s="426" t="s">
        <v>267</v>
      </c>
      <c r="E60" s="427"/>
      <c r="F60" s="428"/>
      <c r="G60" s="426" t="s">
        <v>269</v>
      </c>
      <c r="H60" s="427"/>
      <c r="I60" s="428"/>
      <c r="J60" s="426" t="s">
        <v>267</v>
      </c>
      <c r="K60" s="427"/>
      <c r="L60" s="428"/>
    </row>
    <row r="61" spans="1:12">
      <c r="A61" s="426" t="s">
        <v>247</v>
      </c>
      <c r="B61" s="427"/>
      <c r="C61" s="428"/>
      <c r="D61" s="426" t="s">
        <v>179</v>
      </c>
      <c r="E61" s="427"/>
      <c r="F61" s="428"/>
      <c r="G61" s="426" t="s">
        <v>247</v>
      </c>
      <c r="H61" s="427"/>
      <c r="I61" s="428"/>
      <c r="J61" s="426" t="s">
        <v>179</v>
      </c>
      <c r="K61" s="427"/>
      <c r="L61" s="428"/>
    </row>
    <row r="62" spans="1:12">
      <c r="A62" s="432">
        <v>11</v>
      </c>
      <c r="B62" s="432"/>
      <c r="C62" s="432"/>
      <c r="D62" s="432">
        <v>11</v>
      </c>
      <c r="E62" s="432"/>
      <c r="F62" s="432"/>
      <c r="G62" s="432">
        <v>11</v>
      </c>
      <c r="H62" s="432"/>
      <c r="I62" s="432"/>
      <c r="J62" s="432">
        <v>11</v>
      </c>
      <c r="K62" s="432"/>
      <c r="L62" s="432"/>
    </row>
    <row r="63" spans="1:12">
      <c r="A63" s="193"/>
      <c r="B63" s="193"/>
      <c r="C63" s="193"/>
      <c r="D63" s="193"/>
      <c r="E63" s="193"/>
      <c r="F63" s="193"/>
      <c r="G63" s="193"/>
      <c r="H63" s="193"/>
      <c r="I63" s="193"/>
      <c r="J63" s="193"/>
      <c r="K63" s="193"/>
      <c r="L63" s="193"/>
    </row>
    <row r="64" spans="1:12">
      <c r="A64" s="424" t="s">
        <v>336</v>
      </c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425" t="s">
        <v>181</v>
      </c>
      <c r="B65" s="425"/>
      <c r="C65" s="425"/>
      <c r="D65" s="425" t="s">
        <v>182</v>
      </c>
      <c r="E65" s="425"/>
      <c r="F65" s="425"/>
      <c r="G65" s="425" t="s">
        <v>183</v>
      </c>
      <c r="H65" s="425"/>
      <c r="I65" s="425"/>
      <c r="J65" s="425" t="s">
        <v>184</v>
      </c>
      <c r="K65" s="425"/>
      <c r="L65" s="425"/>
    </row>
    <row r="66" spans="1:12">
      <c r="A66" s="426" t="s">
        <v>266</v>
      </c>
      <c r="B66" s="427"/>
      <c r="C66" s="428"/>
      <c r="D66" s="426" t="s">
        <v>133</v>
      </c>
      <c r="E66" s="427"/>
      <c r="F66" s="428"/>
      <c r="G66" s="426"/>
      <c r="H66" s="427"/>
      <c r="I66" s="428"/>
      <c r="J66" s="426" t="s">
        <v>133</v>
      </c>
      <c r="K66" s="427"/>
      <c r="L66" s="428"/>
    </row>
    <row r="67" spans="1:12">
      <c r="A67" s="426" t="s">
        <v>267</v>
      </c>
      <c r="B67" s="427"/>
      <c r="C67" s="428"/>
      <c r="D67" s="426" t="s">
        <v>242</v>
      </c>
      <c r="E67" s="427"/>
      <c r="F67" s="428"/>
      <c r="G67" s="426"/>
      <c r="H67" s="427"/>
      <c r="I67" s="428"/>
      <c r="J67" s="426" t="s">
        <v>242</v>
      </c>
      <c r="K67" s="427"/>
      <c r="L67" s="428"/>
    </row>
    <row r="68" spans="1:12">
      <c r="A68" s="426" t="s">
        <v>179</v>
      </c>
      <c r="B68" s="427"/>
      <c r="C68" s="428"/>
      <c r="D68" s="426" t="s">
        <v>193</v>
      </c>
      <c r="E68" s="427"/>
      <c r="F68" s="428"/>
      <c r="G68" s="426"/>
      <c r="H68" s="427"/>
      <c r="I68" s="428"/>
      <c r="J68" s="426" t="s">
        <v>193</v>
      </c>
      <c r="K68" s="427"/>
      <c r="L68" s="428"/>
    </row>
    <row r="69" spans="1:12">
      <c r="A69" s="432">
        <v>11</v>
      </c>
      <c r="B69" s="432"/>
      <c r="C69" s="432"/>
      <c r="D69" s="432">
        <v>11</v>
      </c>
      <c r="E69" s="432"/>
      <c r="F69" s="432"/>
      <c r="G69" s="432">
        <v>5</v>
      </c>
      <c r="H69" s="432"/>
      <c r="I69" s="432"/>
      <c r="J69" s="432">
        <v>11</v>
      </c>
      <c r="K69" s="432"/>
      <c r="L69" s="432"/>
    </row>
    <row r="71" spans="1:12" s="193" customFormat="1" ht="23.25" customHeight="1">
      <c r="A71" s="442" t="s">
        <v>337</v>
      </c>
      <c r="B71" s="442"/>
      <c r="C71" s="442"/>
      <c r="D71" s="442"/>
      <c r="E71" s="442"/>
      <c r="F71" s="442"/>
      <c r="G71" s="442"/>
      <c r="H71" s="442"/>
      <c r="I71" s="442"/>
      <c r="J71" s="442"/>
      <c r="K71" s="442"/>
      <c r="L71" s="442"/>
    </row>
    <row r="72" spans="1:12" s="193" customFormat="1">
      <c r="A72" s="439" t="s">
        <v>181</v>
      </c>
      <c r="B72" s="439"/>
      <c r="C72" s="439" t="s">
        <v>182</v>
      </c>
      <c r="D72" s="439"/>
      <c r="E72" s="439" t="s">
        <v>183</v>
      </c>
      <c r="F72" s="439"/>
      <c r="G72" s="439" t="s">
        <v>184</v>
      </c>
      <c r="H72" s="439"/>
      <c r="I72" s="439" t="s">
        <v>189</v>
      </c>
      <c r="J72" s="439"/>
      <c r="K72" s="439" t="s">
        <v>190</v>
      </c>
      <c r="L72" s="439"/>
    </row>
    <row r="73" spans="1:12" s="193" customFormat="1">
      <c r="A73" s="440" t="s">
        <v>270</v>
      </c>
      <c r="B73" s="440"/>
      <c r="C73" s="440" t="s">
        <v>273</v>
      </c>
      <c r="D73" s="440"/>
      <c r="E73" s="440" t="s">
        <v>270</v>
      </c>
      <c r="F73" s="440"/>
      <c r="G73" s="440" t="s">
        <v>273</v>
      </c>
      <c r="H73" s="440"/>
      <c r="I73" s="440" t="s">
        <v>270</v>
      </c>
      <c r="J73" s="440"/>
      <c r="K73" s="440"/>
      <c r="L73" s="440"/>
    </row>
    <row r="74" spans="1:12" s="193" customFormat="1">
      <c r="A74" s="426" t="s">
        <v>271</v>
      </c>
      <c r="B74" s="428"/>
      <c r="C74" s="426" t="s">
        <v>274</v>
      </c>
      <c r="D74" s="428"/>
      <c r="E74" s="426" t="s">
        <v>271</v>
      </c>
      <c r="F74" s="428"/>
      <c r="G74" s="426" t="s">
        <v>274</v>
      </c>
      <c r="H74" s="428"/>
      <c r="I74" s="426" t="s">
        <v>271</v>
      </c>
      <c r="J74" s="428"/>
      <c r="K74" s="426"/>
      <c r="L74" s="428"/>
    </row>
    <row r="75" spans="1:12" s="193" customFormat="1">
      <c r="A75" s="439" t="s">
        <v>272</v>
      </c>
      <c r="B75" s="439"/>
      <c r="C75" s="439" t="s">
        <v>172</v>
      </c>
      <c r="D75" s="439"/>
      <c r="E75" s="439" t="s">
        <v>272</v>
      </c>
      <c r="F75" s="439"/>
      <c r="G75" s="439" t="s">
        <v>172</v>
      </c>
      <c r="H75" s="439"/>
      <c r="I75" s="439" t="s">
        <v>272</v>
      </c>
      <c r="J75" s="439"/>
      <c r="K75" s="439"/>
      <c r="L75" s="439"/>
    </row>
    <row r="76" spans="1:12" s="197" customFormat="1">
      <c r="A76" s="432">
        <v>8</v>
      </c>
      <c r="B76" s="432"/>
      <c r="C76" s="432">
        <v>8</v>
      </c>
      <c r="D76" s="432"/>
      <c r="E76" s="432">
        <v>8</v>
      </c>
      <c r="F76" s="432"/>
      <c r="G76" s="432">
        <v>8</v>
      </c>
      <c r="H76" s="432"/>
      <c r="I76" s="454">
        <v>9</v>
      </c>
      <c r="J76" s="454"/>
      <c r="K76" s="432">
        <v>8</v>
      </c>
      <c r="L76" s="432"/>
    </row>
  </sheetData>
  <mergeCells count="238">
    <mergeCell ref="I76:J76"/>
    <mergeCell ref="K76:L76"/>
    <mergeCell ref="A76:B76"/>
    <mergeCell ref="C76:D76"/>
    <mergeCell ref="E76:F76"/>
    <mergeCell ref="G76:H76"/>
    <mergeCell ref="K75:L75"/>
    <mergeCell ref="A71:L71"/>
    <mergeCell ref="E74:F74"/>
    <mergeCell ref="G72:H72"/>
    <mergeCell ref="K72:L72"/>
    <mergeCell ref="I73:J73"/>
    <mergeCell ref="K73:L73"/>
    <mergeCell ref="I74:J74"/>
    <mergeCell ref="K74:L74"/>
    <mergeCell ref="C75:D75"/>
    <mergeCell ref="G74:H74"/>
    <mergeCell ref="A74:B74"/>
    <mergeCell ref="C74:D74"/>
    <mergeCell ref="A75:B75"/>
    <mergeCell ref="E75:F75"/>
    <mergeCell ref="G75:H75"/>
    <mergeCell ref="A73:B73"/>
    <mergeCell ref="C73:D73"/>
    <mergeCell ref="E73:F73"/>
    <mergeCell ref="G73:H73"/>
    <mergeCell ref="I72:J72"/>
    <mergeCell ref="A72:B72"/>
    <mergeCell ref="C72:D72"/>
    <mergeCell ref="E72:F72"/>
    <mergeCell ref="I75:J75"/>
    <mergeCell ref="A1:L1"/>
    <mergeCell ref="A2:L2"/>
    <mergeCell ref="A3:L3"/>
    <mergeCell ref="A4:C4"/>
    <mergeCell ref="D4:F4"/>
    <mergeCell ref="G4:I4"/>
    <mergeCell ref="J4:L4"/>
    <mergeCell ref="A10:L10"/>
    <mergeCell ref="A11:C11"/>
    <mergeCell ref="D11:F11"/>
    <mergeCell ref="J6:L6"/>
    <mergeCell ref="J7:L7"/>
    <mergeCell ref="A8:C8"/>
    <mergeCell ref="A7:C7"/>
    <mergeCell ref="D7:F7"/>
    <mergeCell ref="G7:I7"/>
    <mergeCell ref="D8:F8"/>
    <mergeCell ref="G8:I8"/>
    <mergeCell ref="J8:L8"/>
    <mergeCell ref="A5:C5"/>
    <mergeCell ref="D5:F5"/>
    <mergeCell ref="G5:I5"/>
    <mergeCell ref="J5:L5"/>
    <mergeCell ref="A6:C6"/>
    <mergeCell ref="D6:F6"/>
    <mergeCell ref="G6:I6"/>
    <mergeCell ref="A13:C13"/>
    <mergeCell ref="D13:F13"/>
    <mergeCell ref="G13:I13"/>
    <mergeCell ref="J13:L13"/>
    <mergeCell ref="A14:C14"/>
    <mergeCell ref="D14:F14"/>
    <mergeCell ref="G14:I14"/>
    <mergeCell ref="J14:L14"/>
    <mergeCell ref="G11:I11"/>
    <mergeCell ref="J11:L11"/>
    <mergeCell ref="A12:C12"/>
    <mergeCell ref="D12:F12"/>
    <mergeCell ref="G12:I12"/>
    <mergeCell ref="J12:L12"/>
    <mergeCell ref="A15:C15"/>
    <mergeCell ref="D15:F15"/>
    <mergeCell ref="G15:I15"/>
    <mergeCell ref="J15:L15"/>
    <mergeCell ref="A17:L17"/>
    <mergeCell ref="A18:C18"/>
    <mergeCell ref="D18:F18"/>
    <mergeCell ref="G18:I18"/>
    <mergeCell ref="J18:L18"/>
    <mergeCell ref="A21:C21"/>
    <mergeCell ref="D21:F21"/>
    <mergeCell ref="G21:I21"/>
    <mergeCell ref="J21:L21"/>
    <mergeCell ref="A22:C22"/>
    <mergeCell ref="D22:F22"/>
    <mergeCell ref="G22:I22"/>
    <mergeCell ref="J22:L22"/>
    <mergeCell ref="A19:C19"/>
    <mergeCell ref="D19:F19"/>
    <mergeCell ref="G19:I19"/>
    <mergeCell ref="J19:L19"/>
    <mergeCell ref="A20:C20"/>
    <mergeCell ref="D20:F20"/>
    <mergeCell ref="G20:I20"/>
    <mergeCell ref="J20:L20"/>
    <mergeCell ref="A27:C27"/>
    <mergeCell ref="D27:F27"/>
    <mergeCell ref="G27:I27"/>
    <mergeCell ref="J27:L27"/>
    <mergeCell ref="A28:C28"/>
    <mergeCell ref="D28:F28"/>
    <mergeCell ref="G28:I28"/>
    <mergeCell ref="J28:L28"/>
    <mergeCell ref="A24:L24"/>
    <mergeCell ref="A25:C25"/>
    <mergeCell ref="D25:F25"/>
    <mergeCell ref="G25:I25"/>
    <mergeCell ref="J25:L25"/>
    <mergeCell ref="A26:C26"/>
    <mergeCell ref="D26:F26"/>
    <mergeCell ref="G26:I26"/>
    <mergeCell ref="J26:L26"/>
    <mergeCell ref="A29:C29"/>
    <mergeCell ref="D29:F29"/>
    <mergeCell ref="G29:I29"/>
    <mergeCell ref="J29:L29"/>
    <mergeCell ref="A31:L31"/>
    <mergeCell ref="A32:C32"/>
    <mergeCell ref="D32:F32"/>
    <mergeCell ref="G32:I32"/>
    <mergeCell ref="J32:L32"/>
    <mergeCell ref="G37:I37"/>
    <mergeCell ref="G38:I38"/>
    <mergeCell ref="G39:I39"/>
    <mergeCell ref="A37:C37"/>
    <mergeCell ref="A38:C38"/>
    <mergeCell ref="G35:I35"/>
    <mergeCell ref="A42:B42"/>
    <mergeCell ref="J33:L33"/>
    <mergeCell ref="A34:C34"/>
    <mergeCell ref="D34:F34"/>
    <mergeCell ref="G34:I34"/>
    <mergeCell ref="J34:L34"/>
    <mergeCell ref="A33:C33"/>
    <mergeCell ref="D33:F33"/>
    <mergeCell ref="G33:I33"/>
    <mergeCell ref="C42:D42"/>
    <mergeCell ref="G49:I49"/>
    <mergeCell ref="J49:L49"/>
    <mergeCell ref="J39:L39"/>
    <mergeCell ref="G44:H44"/>
    <mergeCell ref="A44:B44"/>
    <mergeCell ref="A45:B45"/>
    <mergeCell ref="A46:B46"/>
    <mergeCell ref="C46:D46"/>
    <mergeCell ref="A35:C35"/>
    <mergeCell ref="D35:F35"/>
    <mergeCell ref="A36:C36"/>
    <mergeCell ref="A43:B43"/>
    <mergeCell ref="C43:D43"/>
    <mergeCell ref="E43:F43"/>
    <mergeCell ref="J35:L35"/>
    <mergeCell ref="G42:H42"/>
    <mergeCell ref="G45:H45"/>
    <mergeCell ref="I45:J45"/>
    <mergeCell ref="I42:J42"/>
    <mergeCell ref="K42:L42"/>
    <mergeCell ref="G43:H43"/>
    <mergeCell ref="I43:J43"/>
    <mergeCell ref="K43:L43"/>
    <mergeCell ref="G36:I36"/>
    <mergeCell ref="I44:J44"/>
    <mergeCell ref="K44:L44"/>
    <mergeCell ref="K46:L46"/>
    <mergeCell ref="E46:F46"/>
    <mergeCell ref="C44:D44"/>
    <mergeCell ref="E44:F44"/>
    <mergeCell ref="E42:F42"/>
    <mergeCell ref="A39:C39"/>
    <mergeCell ref="D39:F39"/>
    <mergeCell ref="A41:L41"/>
    <mergeCell ref="A53:C53"/>
    <mergeCell ref="D53:F53"/>
    <mergeCell ref="G53:I53"/>
    <mergeCell ref="J53:L53"/>
    <mergeCell ref="A52:C52"/>
    <mergeCell ref="D52:F52"/>
    <mergeCell ref="G52:I52"/>
    <mergeCell ref="J52:L52"/>
    <mergeCell ref="C45:D45"/>
    <mergeCell ref="E45:F45"/>
    <mergeCell ref="A51:C51"/>
    <mergeCell ref="D51:F51"/>
    <mergeCell ref="G51:I51"/>
    <mergeCell ref="J51:L51"/>
    <mergeCell ref="A50:C50"/>
    <mergeCell ref="D50:F50"/>
    <mergeCell ref="G50:I50"/>
    <mergeCell ref="J50:L50"/>
    <mergeCell ref="A48:L48"/>
    <mergeCell ref="I46:J46"/>
    <mergeCell ref="G46:H46"/>
    <mergeCell ref="K45:L45"/>
    <mergeCell ref="A49:C49"/>
    <mergeCell ref="D49:F49"/>
    <mergeCell ref="A57:L57"/>
    <mergeCell ref="A58:C58"/>
    <mergeCell ref="D58:F58"/>
    <mergeCell ref="G58:I58"/>
    <mergeCell ref="J58:L58"/>
    <mergeCell ref="A59:C59"/>
    <mergeCell ref="D59:F59"/>
    <mergeCell ref="G59:I59"/>
    <mergeCell ref="J59:L59"/>
    <mergeCell ref="J65:L65"/>
    <mergeCell ref="J62:L62"/>
    <mergeCell ref="G65:I65"/>
    <mergeCell ref="A62:C62"/>
    <mergeCell ref="D62:F62"/>
    <mergeCell ref="G62:I62"/>
    <mergeCell ref="D61:F61"/>
    <mergeCell ref="G61:I61"/>
    <mergeCell ref="J67:L67"/>
    <mergeCell ref="A60:C60"/>
    <mergeCell ref="D60:F60"/>
    <mergeCell ref="G60:I60"/>
    <mergeCell ref="J60:L60"/>
    <mergeCell ref="J69:L69"/>
    <mergeCell ref="A66:C66"/>
    <mergeCell ref="A69:C69"/>
    <mergeCell ref="D69:F69"/>
    <mergeCell ref="A61:C61"/>
    <mergeCell ref="G69:I69"/>
    <mergeCell ref="J68:L68"/>
    <mergeCell ref="A68:C68"/>
    <mergeCell ref="D68:F68"/>
    <mergeCell ref="G68:I68"/>
    <mergeCell ref="J66:L66"/>
    <mergeCell ref="D67:F67"/>
    <mergeCell ref="G67:I67"/>
    <mergeCell ref="A67:C67"/>
    <mergeCell ref="D66:F66"/>
    <mergeCell ref="G66:I66"/>
    <mergeCell ref="A64:L64"/>
    <mergeCell ref="A65:C65"/>
    <mergeCell ref="D65:F65"/>
    <mergeCell ref="J61:L61"/>
  </mergeCells>
  <phoneticPr fontId="1" type="noConversion"/>
  <pageMargins left="0.7" right="0.7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EXAM PROG.(Day)</vt:lpstr>
      <vt:lpstr>Course Offer(Day)</vt:lpstr>
      <vt:lpstr>Exam (EVE)</vt:lpstr>
      <vt:lpstr>Sheet1</vt:lpstr>
      <vt:lpstr>Course offer(EVE)</vt:lpstr>
      <vt:lpstr>Level combination (Day)</vt:lpstr>
      <vt:lpstr>2.05.11 Slot C</vt:lpstr>
      <vt:lpstr>2.05.11 SLOT B</vt:lpstr>
      <vt:lpstr>slot a</vt:lpstr>
      <vt:lpstr>Slot D</vt:lpstr>
      <vt:lpstr>'Course Offer(Day)'!Print_Area</vt:lpstr>
      <vt:lpstr>'EXAM PROG.(Day)'!Print_Area</vt:lpstr>
      <vt:lpstr>'EXAM PROG.(Day)'!Print_Titles</vt:lpstr>
    </vt:vector>
  </TitlesOfParts>
  <Company>doctor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popy</dc:creator>
  <cp:lastModifiedBy>diu</cp:lastModifiedBy>
  <cp:lastPrinted>2015-12-29T05:23:39Z</cp:lastPrinted>
  <dcterms:created xsi:type="dcterms:W3CDTF">2010-08-31T06:21:52Z</dcterms:created>
  <dcterms:modified xsi:type="dcterms:W3CDTF">2015-12-29T05:26:07Z</dcterms:modified>
</cp:coreProperties>
</file>